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rcela\Desktop\2019 VÝSLEDKY\"/>
    </mc:Choice>
  </mc:AlternateContent>
  <xr:revisionPtr revIDLastSave="0" documentId="13_ncr:1_{244065AC-8F0A-446A-9A47-D8957287581E}" xr6:coauthVersionLast="44" xr6:coauthVersionMax="44" xr10:uidLastSave="{00000000-0000-0000-0000-000000000000}"/>
  <bookViews>
    <workbookView xWindow="-48" yWindow="-48" windowWidth="19296" windowHeight="10896" xr2:uid="{00000000-000D-0000-FFFF-FFFF00000000}"/>
  </bookViews>
  <sheets>
    <sheet name="Gents" sheetId="3" r:id="rId1"/>
    <sheet name="Ladies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3" i="4" l="1"/>
  <c r="Z13" i="4" s="1"/>
  <c r="L13" i="4"/>
  <c r="N13" i="4" s="1"/>
  <c r="V13" i="4"/>
  <c r="AD13" i="4"/>
  <c r="R67" i="4"/>
  <c r="AE67" i="4" s="1"/>
  <c r="L66" i="4"/>
  <c r="N66" i="4"/>
  <c r="AE66" i="4" s="1"/>
  <c r="R65" i="4"/>
  <c r="AE65" i="4" s="1"/>
  <c r="J39" i="4"/>
  <c r="AD39" i="4"/>
  <c r="R64" i="4"/>
  <c r="AE64" i="4" s="1"/>
  <c r="F63" i="4"/>
  <c r="AE63" i="4"/>
  <c r="V62" i="4"/>
  <c r="AE62" i="4" s="1"/>
  <c r="J61" i="4"/>
  <c r="AE61" i="4"/>
  <c r="V59" i="4"/>
  <c r="AE59" i="4" s="1"/>
  <c r="R59" i="4"/>
  <c r="F58" i="4"/>
  <c r="AE58" i="4" s="1"/>
  <c r="J57" i="4"/>
  <c r="F57" i="4"/>
  <c r="L54" i="4"/>
  <c r="N54" i="4" s="1"/>
  <c r="AE54" i="4" s="1"/>
  <c r="AD41" i="4"/>
  <c r="L41" i="4"/>
  <c r="N41" i="4" s="1"/>
  <c r="L50" i="4"/>
  <c r="N50" i="4" s="1"/>
  <c r="AE50" i="4" s="1"/>
  <c r="AD23" i="4"/>
  <c r="X23" i="4"/>
  <c r="Z23" i="4" s="1"/>
  <c r="AE23" i="4" s="1"/>
  <c r="L48" i="4"/>
  <c r="N48" i="4" s="1"/>
  <c r="AE48" i="4" s="1"/>
  <c r="L47" i="4"/>
  <c r="N47" i="4" s="1"/>
  <c r="AE47" i="4" s="1"/>
  <c r="V46" i="4"/>
  <c r="AE46" i="4" s="1"/>
  <c r="V44" i="4"/>
  <c r="R44" i="4"/>
  <c r="L44" i="4"/>
  <c r="N44" i="4" s="1"/>
  <c r="J42" i="4"/>
  <c r="AE42" i="4" s="1"/>
  <c r="AD31" i="4"/>
  <c r="V31" i="4"/>
  <c r="AE31" i="4" s="1"/>
  <c r="R31" i="4"/>
  <c r="J31" i="4"/>
  <c r="L40" i="4"/>
  <c r="N40" i="4" s="1"/>
  <c r="AE40" i="4" s="1"/>
  <c r="J40" i="4"/>
  <c r="AD30" i="4"/>
  <c r="AE30" i="4" s="1"/>
  <c r="V30" i="4"/>
  <c r="V38" i="4"/>
  <c r="AE38" i="4" s="1"/>
  <c r="L37" i="4"/>
  <c r="N37" i="4" s="1"/>
  <c r="F37" i="4"/>
  <c r="L35" i="4"/>
  <c r="N35" i="4" s="1"/>
  <c r="AE35" i="4" s="1"/>
  <c r="L34" i="4"/>
  <c r="N34" i="4"/>
  <c r="AE34" i="4" s="1"/>
  <c r="F18" i="4"/>
  <c r="L18" i="4"/>
  <c r="N18" i="4" s="1"/>
  <c r="AD18" i="4"/>
  <c r="F33" i="4"/>
  <c r="AE33" i="4" s="1"/>
  <c r="F29" i="4"/>
  <c r="AE29" i="4"/>
  <c r="X28" i="4"/>
  <c r="Z28" i="4" s="1"/>
  <c r="AE28" i="4" s="1"/>
  <c r="R28" i="4"/>
  <c r="J28" i="4"/>
  <c r="V27" i="4"/>
  <c r="AE27" i="4" s="1"/>
  <c r="V26" i="4"/>
  <c r="AE26" i="4" s="1"/>
  <c r="R26" i="4"/>
  <c r="R25" i="4"/>
  <c r="L25" i="4"/>
  <c r="N25" i="4" s="1"/>
  <c r="AE25" i="4" s="1"/>
  <c r="J25" i="4"/>
  <c r="L24" i="4"/>
  <c r="N24" i="4" s="1"/>
  <c r="AE24" i="4" s="1"/>
  <c r="L22" i="4"/>
  <c r="N22" i="4"/>
  <c r="V22" i="4"/>
  <c r="F22" i="4"/>
  <c r="AD22" i="4"/>
  <c r="AE22" i="4"/>
  <c r="AD19" i="4"/>
  <c r="X19" i="4"/>
  <c r="Z19" i="4" s="1"/>
  <c r="V19" i="4"/>
  <c r="R19" i="4"/>
  <c r="L21" i="4"/>
  <c r="N21" i="4" s="1"/>
  <c r="AE21" i="4" s="1"/>
  <c r="L20" i="4"/>
  <c r="N20" i="4" s="1"/>
  <c r="J20" i="4"/>
  <c r="AD16" i="4"/>
  <c r="X16" i="4"/>
  <c r="Z16" i="4"/>
  <c r="J16" i="4"/>
  <c r="AD14" i="4"/>
  <c r="L14" i="4"/>
  <c r="N14" i="4" s="1"/>
  <c r="R14" i="4"/>
  <c r="X14" i="4"/>
  <c r="Z14" i="4" s="1"/>
  <c r="V17" i="4"/>
  <c r="L17" i="4"/>
  <c r="N17" i="4"/>
  <c r="X17" i="4"/>
  <c r="Z17" i="4" s="1"/>
  <c r="AE17" i="4" s="1"/>
  <c r="J17" i="4"/>
  <c r="X15" i="4"/>
  <c r="Z15" i="4" s="1"/>
  <c r="AE15" i="4" s="1"/>
  <c r="J15" i="4"/>
  <c r="F15" i="4"/>
  <c r="L15" i="4"/>
  <c r="N15" i="4" s="1"/>
  <c r="J13" i="4"/>
  <c r="V12" i="4"/>
  <c r="L12" i="4"/>
  <c r="N12" i="4" s="1"/>
  <c r="J12" i="4"/>
  <c r="AD12" i="4"/>
  <c r="AD60" i="4"/>
  <c r="AD45" i="4"/>
  <c r="AD49" i="4"/>
  <c r="AD32" i="4"/>
  <c r="AD36" i="4"/>
  <c r="AD43" i="4"/>
  <c r="AD15" i="4"/>
  <c r="J22" i="4"/>
  <c r="F14" i="4"/>
  <c r="F12" i="4"/>
  <c r="X12" i="4"/>
  <c r="Z12" i="4"/>
  <c r="V68" i="4"/>
  <c r="R17" i="4"/>
  <c r="R13" i="4"/>
  <c r="R15" i="4"/>
  <c r="R12" i="4"/>
  <c r="L51" i="4"/>
  <c r="N51" i="4" s="1"/>
  <c r="L52" i="4"/>
  <c r="N52" i="4" s="1"/>
  <c r="L53" i="4"/>
  <c r="N53" i="4" s="1"/>
  <c r="J56" i="4"/>
  <c r="J55" i="4"/>
  <c r="AE18" i="4" l="1"/>
  <c r="AE20" i="4"/>
  <c r="AE37" i="4"/>
  <c r="AE44" i="4"/>
  <c r="AE41" i="4"/>
  <c r="AE57" i="4"/>
  <c r="AE14" i="4"/>
  <c r="AE19" i="4"/>
  <c r="AE39" i="4"/>
  <c r="AE13" i="4"/>
  <c r="AE16" i="4"/>
  <c r="AE12" i="4"/>
</calcChain>
</file>

<file path=xl/sharedStrings.xml><?xml version="1.0" encoding="utf-8"?>
<sst xmlns="http://schemas.openxmlformats.org/spreadsheetml/2006/main" count="274" uniqueCount="210">
  <si>
    <t>Jméno a příjmení</t>
  </si>
  <si>
    <t>Brutto</t>
  </si>
  <si>
    <t>Netto</t>
  </si>
  <si>
    <t>Top 10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</si>
  <si>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</si>
  <si>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</si>
  <si>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</si>
  <si>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</si>
  <si>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</si>
  <si>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</si>
  <si>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</si>
  <si>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</si>
  <si>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</si>
  <si>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</si>
  <si>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</si>
  <si>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</si>
  <si>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</si>
  <si>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</si>
  <si>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</si>
  <si>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</si>
  <si>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</si>
  <si>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</si>
  <si>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</si>
  <si>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</si>
  <si>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</si>
  <si>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</si>
  <si>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</si>
  <si>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</si>
  <si>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</si>
  <si>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</si>
  <si>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</si>
  <si>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</si>
  <si>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</si>
  <si>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</si>
  <si>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</si>
  <si>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</si>
  <si>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</si>
  <si>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</si>
  <si>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</si>
  <si>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</si>
  <si>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</si>
  <si>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</si>
  <si>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</si>
  <si>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</si>
  <si>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</si>
  <si>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</si>
  <si>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</si>
  <si>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</si>
  <si>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</si>
  <si>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</si>
  <si>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</si>
  <si>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Eva PROKOPOVÁ</t>
  </si>
  <si>
    <t>Soňa PANENKOVÁ</t>
  </si>
  <si>
    <t>Andrea NOVOTNÁ</t>
  </si>
  <si>
    <t>Magdalena GRZNÁROVÁ</t>
  </si>
  <si>
    <t>Jana DENKOVÁ</t>
  </si>
  <si>
    <t>Renata VAVŘICHOVÁ</t>
  </si>
  <si>
    <t>Libuše VOJÁČKOVÁ</t>
  </si>
  <si>
    <t>Martina JIRÁSKOVÁ</t>
  </si>
  <si>
    <t>Viktorie VALENTOVÁ</t>
  </si>
  <si>
    <t>Zuzana BONHOMME HANKEOVÁ</t>
  </si>
  <si>
    <t>Anna FIBICHOVÁ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</si>
  <si>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</si>
  <si>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</si>
  <si>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</si>
  <si>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</si>
  <si>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</si>
  <si>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</si>
  <si>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</si>
  <si>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</si>
  <si>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</si>
  <si>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</si>
  <si>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</si>
  <si>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</si>
  <si>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Turnaj Mladá Boleslav 27. 5. 2016</t>
  </si>
  <si>
    <t>Alena JAREŠOVÁ</t>
  </si>
  <si>
    <t>Šárka VRZÁKOVÁ</t>
  </si>
  <si>
    <t>Zuzana KOUTALOVÁ</t>
  </si>
  <si>
    <t>Irena DVOŘÁKOVÁ</t>
  </si>
  <si>
    <t>Mária WAGNEROVÁ</t>
  </si>
  <si>
    <t>Lenka ŠAFRÁNKOVÁ</t>
  </si>
  <si>
    <t>Vlasta TROJANOVÁ</t>
  </si>
  <si>
    <t>Kristina KRÁLOVÁ</t>
  </si>
  <si>
    <t>Marie OČKOVÁ</t>
  </si>
  <si>
    <t>Jaroslava NOVOTNÁ</t>
  </si>
  <si>
    <t>Eliška POLÁČKOVÁ</t>
  </si>
  <si>
    <t>Lucie KORNEROVÁ</t>
  </si>
  <si>
    <t>Blanka CHLOSTOVÁ</t>
  </si>
  <si>
    <t>Ladies</t>
  </si>
  <si>
    <t>Turnaj Mstětice 1. 5. 2016</t>
  </si>
  <si>
    <t>Průběžné pořadí</t>
  </si>
  <si>
    <t>powered by</t>
  </si>
  <si>
    <r>
      <t xml:space="preserve">Přestavíme cokoliv - </t>
    </r>
    <r>
      <rPr>
        <sz val="11"/>
        <color rgb="FF000000"/>
        <rFont val="Calibri"/>
        <family val="2"/>
        <charset val="238"/>
        <scheme val="minor"/>
      </rPr>
      <t>Váš dům, Váš švih, Vaše průběžné pořadí</t>
    </r>
  </si>
  <si>
    <t>Turnaj Karlovy Vary 12. 6. 2016</t>
  </si>
  <si>
    <t>WD</t>
  </si>
  <si>
    <t>Jana HVOLKOVÁ</t>
  </si>
  <si>
    <t>Stanislava NATALE</t>
  </si>
  <si>
    <t>Adéla BAXOVÁ</t>
  </si>
  <si>
    <t>Gabriela KALUSOVÁ</t>
  </si>
  <si>
    <t>Tatiana BRYKOVA</t>
  </si>
  <si>
    <t>Martina MATYÁŠOVÁ</t>
  </si>
  <si>
    <t>Natálie REDKOVÁ</t>
  </si>
  <si>
    <t>Martina FIBICHOVÁ</t>
  </si>
  <si>
    <t>Jitka WEISS</t>
  </si>
  <si>
    <t>Dominika HAMPELOVÁ</t>
  </si>
  <si>
    <t>Jana LUKASOVÁ</t>
  </si>
  <si>
    <t>Lucie TKADLECOVÁ</t>
  </si>
  <si>
    <t>Ester SAJNEROVÁ</t>
  </si>
  <si>
    <t>Kristina HLAVÁČKOVÁ</t>
  </si>
  <si>
    <t>WD - odstoupení od hry</t>
  </si>
  <si>
    <t>Turnaj Plzeň - Dýšina 15. 7. 2016</t>
  </si>
  <si>
    <t>Eliška BŘÍZOVÁ</t>
  </si>
  <si>
    <t>Magdalena KOSOVÁ</t>
  </si>
  <si>
    <t>Jana DLOUHÁ</t>
  </si>
  <si>
    <t>Eva MACOUNOVÁ</t>
  </si>
  <si>
    <t>Lenka BROTÁNKOVÁ</t>
  </si>
  <si>
    <t>Michaela ŠVEJCAROVÁ</t>
  </si>
  <si>
    <t>Turnaj Konopiště 5. 8. 2016</t>
  </si>
  <si>
    <t>Kristýna NAPOLEAOVÁ</t>
  </si>
  <si>
    <t>Vlastimila REICHELTOVÁ</t>
  </si>
  <si>
    <t>Dana ŠVÁBOVÁ</t>
  </si>
  <si>
    <t>Renáta BITTMANNOVÁ</t>
  </si>
  <si>
    <t>Šárka ČÍŽKOVÁ</t>
  </si>
  <si>
    <t>Soňa JEŽKOVÁ</t>
  </si>
  <si>
    <t>BODY</t>
  </si>
  <si>
    <t>Turnaj Beřovice 20. 8. 2016</t>
  </si>
  <si>
    <t>Monika KUCHAŘOVÁ</t>
  </si>
  <si>
    <t>&gt;10 hráčů</t>
  </si>
  <si>
    <t>Turnaj Zbraslav 30. 9. 2016</t>
  </si>
  <si>
    <t>Monika KROBOVÁ</t>
  </si>
  <si>
    <t>Bohumila LYEROVÁ</t>
  </si>
  <si>
    <t>Jana LINDOVÁ</t>
  </si>
  <si>
    <t>Petra FASCHING-KRONUS</t>
  </si>
  <si>
    <t>Lucie NESTRAŠILOVÁ</t>
  </si>
  <si>
    <t>Blanka JANOUŠKOVÁ</t>
  </si>
  <si>
    <t xml:space="preserve">Zelené výsledky jsou součtem 4 nejlepších výsledků hráčky dosažených během turnajů Erbia Open Golf Tour. Každý nový výsledek, bude-li lepší než některý z předchozích výsledků, nahradí v součtu 4 výsledků ten nejnižší. </t>
  </si>
  <si>
    <t>Červené výsledky jsou vedeny u hráček, které ještě neodehrály 4 turnaje Erbia Open Golf Tour a nový výsledek se jim bude k současnému stavu bodů ještě přičítat</t>
  </si>
  <si>
    <t>Konečné pořadí Erbia Open Golf Tour 2016</t>
  </si>
  <si>
    <t>MUŽI :</t>
  </si>
  <si>
    <t xml:space="preserve">MLADÁ BOLESLAV </t>
  </si>
  <si>
    <t>ZAPOTIL ZBYNĚK</t>
  </si>
  <si>
    <t>BRUTTO</t>
  </si>
  <si>
    <t>NETTO</t>
  </si>
  <si>
    <t>TOP 5</t>
  </si>
  <si>
    <t xml:space="preserve">NETTO </t>
  </si>
  <si>
    <t>PICH OTAKAR</t>
  </si>
  <si>
    <t>DALECKÝ MICHAL</t>
  </si>
  <si>
    <t>DVOŘÁK RICHARD</t>
  </si>
  <si>
    <t>CIHELNY</t>
  </si>
  <si>
    <t>BEROUN</t>
  </si>
  <si>
    <t>DÝŠINA</t>
  </si>
  <si>
    <t>KUNĚTICKÁ HORA</t>
  </si>
  <si>
    <t>KVĚTON KAREL</t>
  </si>
  <si>
    <t>BERAN ALEŠ</t>
  </si>
  <si>
    <t>ZAJÍČEK ALBERT</t>
  </si>
  <si>
    <t>HRUBEŠ JAN</t>
  </si>
  <si>
    <t>KOPAČINSKÝ ALEXANDR</t>
  </si>
  <si>
    <t>HUŠEK MICHAL</t>
  </si>
  <si>
    <t>TUČEK JAN</t>
  </si>
  <si>
    <t>KOPAČINSKÝ ROSTISLAV</t>
  </si>
  <si>
    <t>MAREŠ MARTIN</t>
  </si>
  <si>
    <t>VLASÁK JIŘÍ</t>
  </si>
  <si>
    <t>FIBICH MARTIN</t>
  </si>
  <si>
    <t>ZAJÍČEK KAREL</t>
  </si>
  <si>
    <t>MAŘÍK MAREK</t>
  </si>
  <si>
    <t>VILÍM ROBERT</t>
  </si>
  <si>
    <t xml:space="preserve">KAREL LIBOR </t>
  </si>
  <si>
    <t xml:space="preserve">KUNA JIŘÍ </t>
  </si>
  <si>
    <t>REDEK RADOMÍR</t>
  </si>
  <si>
    <t>MACO ROMAN</t>
  </si>
  <si>
    <t>ŘÍHA MILOŠ</t>
  </si>
  <si>
    <t>NOVOTNÝ MARTIN</t>
  </si>
  <si>
    <t>VILÍM MICHAEL</t>
  </si>
  <si>
    <t>KUBEČEK VÁCLAV</t>
  </si>
  <si>
    <t>VLASÁK JAKUB</t>
  </si>
  <si>
    <t>PHAN KIEN CUONG</t>
  </si>
  <si>
    <t>PADOUREK PAVEL</t>
  </si>
  <si>
    <t>JAREŠ VLADIMÍR</t>
  </si>
  <si>
    <t>PEŠEK ALEXEJ</t>
  </si>
  <si>
    <t>IZÁK ROBERT</t>
  </si>
  <si>
    <t>KROUPA JOSEF</t>
  </si>
  <si>
    <t xml:space="preserve">KOTAŠKA MAREK </t>
  </si>
  <si>
    <t>HALA IVO   hcp. 16</t>
  </si>
  <si>
    <t>SOUKUP VÁCLAV</t>
  </si>
  <si>
    <t>KORPA VLASTIMIL</t>
  </si>
  <si>
    <t>VONOSTRÁNSKÝ JOSEF</t>
  </si>
  <si>
    <t>TOUŠEK RADEK</t>
  </si>
  <si>
    <t>NĚMEC MILAN</t>
  </si>
  <si>
    <t>HALA IVO    hcp 29,7</t>
  </si>
  <si>
    <t xml:space="preserve">KAŠE ROBERT </t>
  </si>
  <si>
    <t xml:space="preserve">OUŘEDNÍČEK JAROSLAV </t>
  </si>
  <si>
    <t xml:space="preserve">RYS JAROSLAV </t>
  </si>
  <si>
    <t>HORÁČEK PETR</t>
  </si>
  <si>
    <t>KIRBL TOMÁŠ</t>
  </si>
  <si>
    <t xml:space="preserve">ZADÁK MIROSLAV </t>
  </si>
  <si>
    <t xml:space="preserve">HAVELKA ROMAN </t>
  </si>
  <si>
    <t xml:space="preserve">SATRAPA ONDŘEJ </t>
  </si>
  <si>
    <t xml:space="preserve">ZADÁK ROMAN </t>
  </si>
  <si>
    <t xml:space="preserve">HRALA JIŘÍ </t>
  </si>
  <si>
    <t xml:space="preserve">2019 PRŮBĚŽNÉ POŘADÍ  ATT GOLF TOUR 2019 </t>
  </si>
  <si>
    <t xml:space="preserve">UHRANÉ ČTYŘI TURNAJE DO POŘADÍ </t>
  </si>
  <si>
    <t xml:space="preserve">TESARČÍK IVO </t>
  </si>
  <si>
    <t>FURCH JAN</t>
  </si>
  <si>
    <t>KONOPIŠTĚ - DVOJITÉ NETTO BODY</t>
  </si>
  <si>
    <t xml:space="preserve">KARLOVY VARY DVOJ.BODY NETTO </t>
  </si>
  <si>
    <t>KRAUTMAN JOSEF</t>
  </si>
  <si>
    <t>BODY CELK.</t>
  </si>
  <si>
    <t xml:space="preserve">UHRÁNO DVA A VÍCE TURNAJŮ DLE ABECEDY: </t>
  </si>
  <si>
    <t xml:space="preserve">BEROUN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</si>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</sst>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3300"/>
      <name val="Calibri"/>
      <family val="2"/>
      <charset val="238"/>
      <scheme val="minor"/>
    </font>
    <font>
      <b/>
      <sz val="11"/>
      <color rgb="FF0033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1"/>
      <color rgb="FF008000"/>
      <name val="Calibri"/>
      <scheme val="minor"/>
    </font>
    <font>
      <sz val="11"/>
      <color rgb="FFFF0000"/>
      <name val="Calibri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ont="1" applyBorder="1"/>
    <xf numFmtId="0" fontId="1" fillId="0" borderId="1" xfId="0" applyFont="1" applyBorder="1" applyAlignment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/>
    </xf>
    <xf numFmtId="0" fontId="7" fillId="0" borderId="0" xfId="0" applyFont="1"/>
    <xf numFmtId="0" fontId="1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 wrapText="1"/>
    </xf>
    <xf numFmtId="0" fontId="2" fillId="0" borderId="1" xfId="0" applyFont="1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/>
    <xf numFmtId="0" fontId="10" fillId="3" borderId="1" xfId="0" applyFont="1" applyFill="1" applyBorder="1"/>
    <xf numFmtId="0" fontId="11" fillId="0" borderId="1" xfId="0" applyFont="1" applyBorder="1"/>
    <xf numFmtId="0" fontId="9" fillId="3" borderId="1" xfId="0" applyFont="1" applyFill="1" applyBorder="1"/>
    <xf numFmtId="0" fontId="11" fillId="0" borderId="1" xfId="0" applyFont="1" applyFill="1" applyBorder="1"/>
    <xf numFmtId="0" fontId="12" fillId="0" borderId="1" xfId="0" applyFont="1" applyBorder="1"/>
    <xf numFmtId="0" fontId="13" fillId="3" borderId="1" xfId="0" applyFont="1" applyFill="1" applyBorder="1"/>
    <xf numFmtId="0" fontId="14" fillId="3" borderId="1" xfId="0" applyFont="1" applyFill="1" applyBorder="1"/>
    <xf numFmtId="0" fontId="14" fillId="0" borderId="1" xfId="0" applyFont="1" applyBorder="1"/>
    <xf numFmtId="0" fontId="15" fillId="0" borderId="0" xfId="0" applyFont="1" applyFill="1" applyBorder="1"/>
    <xf numFmtId="0" fontId="16" fillId="0" borderId="0" xfId="0" applyFont="1" applyFill="1" applyBorder="1"/>
    <xf numFmtId="0" fontId="18" fillId="0" borderId="0" xfId="0" applyFont="1"/>
    <xf numFmtId="0" fontId="6" fillId="0" borderId="0" xfId="0" applyFont="1"/>
    <xf numFmtId="0" fontId="2" fillId="0" borderId="1" xfId="0" applyFont="1" applyFill="1" applyBorder="1"/>
    <xf numFmtId="0" fontId="0" fillId="3" borderId="0" xfId="0" applyFill="1"/>
    <xf numFmtId="0" fontId="20" fillId="0" borderId="1" xfId="0" applyFont="1" applyFill="1" applyBorder="1"/>
    <xf numFmtId="0" fontId="21" fillId="0" borderId="0" xfId="0" applyFont="1" applyFill="1"/>
    <xf numFmtId="0" fontId="14" fillId="4" borderId="1" xfId="0" applyFont="1" applyFill="1" applyBorder="1"/>
    <xf numFmtId="0" fontId="14" fillId="0" borderId="1" xfId="0" applyFont="1" applyFill="1" applyBorder="1"/>
    <xf numFmtId="0" fontId="2" fillId="4" borderId="1" xfId="0" applyFont="1" applyFill="1" applyBorder="1"/>
    <xf numFmtId="0" fontId="0" fillId="4" borderId="0" xfId="0" applyFill="1"/>
    <xf numFmtId="0" fontId="1" fillId="4" borderId="1" xfId="0" applyFont="1" applyFill="1" applyBorder="1"/>
    <xf numFmtId="0" fontId="0" fillId="4" borderId="1" xfId="0" applyFill="1" applyBorder="1"/>
    <xf numFmtId="0" fontId="2" fillId="0" borderId="0" xfId="0" applyFont="1" applyFill="1"/>
    <xf numFmtId="0" fontId="2" fillId="4" borderId="0" xfId="0" applyFont="1" applyFill="1"/>
    <xf numFmtId="0" fontId="2" fillId="4" borderId="2" xfId="0" applyFont="1" applyFill="1" applyBorder="1"/>
    <xf numFmtId="0" fontId="20" fillId="4" borderId="1" xfId="0" applyFont="1" applyFill="1" applyBorder="1"/>
    <xf numFmtId="0" fontId="0" fillId="0" borderId="1" xfId="0" applyFont="1" applyBorder="1" applyAlignment="1"/>
    <xf numFmtId="0" fontId="11" fillId="4" borderId="1" xfId="0" applyFont="1" applyFill="1" applyBorder="1"/>
    <xf numFmtId="0" fontId="20" fillId="4" borderId="1" xfId="0" applyFont="1" applyFill="1" applyBorder="1" applyAlignment="1">
      <alignment horizontal="center"/>
    </xf>
    <xf numFmtId="0" fontId="0" fillId="0" borderId="4" xfId="0" applyBorder="1"/>
    <xf numFmtId="0" fontId="2" fillId="5" borderId="1" xfId="0" applyFont="1" applyFill="1" applyBorder="1"/>
    <xf numFmtId="0" fontId="2" fillId="5" borderId="2" xfId="0" applyFont="1" applyFill="1" applyBorder="1"/>
    <xf numFmtId="0" fontId="20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20" fillId="0" borderId="5" xfId="0" applyFont="1" applyFill="1" applyBorder="1"/>
    <xf numFmtId="0" fontId="21" fillId="0" borderId="5" xfId="0" applyFont="1" applyFill="1" applyBorder="1"/>
    <xf numFmtId="0" fontId="0" fillId="3" borderId="5" xfId="0" applyFill="1" applyBorder="1"/>
    <xf numFmtId="0" fontId="20" fillId="0" borderId="0" xfId="0" applyFont="1" applyFill="1" applyBorder="1"/>
    <xf numFmtId="0" fontId="20" fillId="4" borderId="0" xfId="0" applyFont="1" applyFill="1"/>
    <xf numFmtId="0" fontId="20" fillId="0" borderId="1" xfId="0" applyFont="1" applyBorder="1"/>
    <xf numFmtId="0" fontId="11" fillId="4" borderId="2" xfId="0" applyFont="1" applyFill="1" applyBorder="1"/>
    <xf numFmtId="0" fontId="2" fillId="0" borderId="2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20" fillId="4" borderId="2" xfId="0" applyFont="1" applyFill="1" applyBorder="1"/>
    <xf numFmtId="0" fontId="20" fillId="4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4" borderId="1" xfId="0" applyFont="1" applyFill="1" applyBorder="1"/>
  </cellXfs>
  <cellStyles count="17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</cellStyles>
  <dxfs count="0"/>
  <tableStyles count="0" defaultTableStyle="TableStyleMedium9" defaultPivotStyle="PivotStyleLight16"/>
  <colors>
    <mruColors>
      <color rgb="FF006600"/>
      <color rgb="FF008000"/>
      <color rgb="FFFF33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73</xdr:row>
      <xdr:rowOff>50800</xdr:rowOff>
    </xdr:from>
    <xdr:to>
      <xdr:col>0</xdr:col>
      <xdr:colOff>762000</xdr:colOff>
      <xdr:row>77</xdr:row>
      <xdr:rowOff>63500</xdr:rowOff>
    </xdr:to>
    <xdr:pic>
      <xdr:nvPicPr>
        <xdr:cNvPr id="2" name="Picture 1" descr="AlogoA-HesCURV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19000"/>
          <a:ext cx="72390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73</xdr:row>
      <xdr:rowOff>50800</xdr:rowOff>
    </xdr:from>
    <xdr:to>
      <xdr:col>0</xdr:col>
      <xdr:colOff>762000</xdr:colOff>
      <xdr:row>77</xdr:row>
      <xdr:rowOff>63500</xdr:rowOff>
    </xdr:to>
    <xdr:pic>
      <xdr:nvPicPr>
        <xdr:cNvPr id="3" name="Picture 2" descr="AlogoA-HesCURV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769600"/>
          <a:ext cx="72390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</xdr:row>
      <xdr:rowOff>50800</xdr:rowOff>
    </xdr:from>
    <xdr:to>
      <xdr:col>0</xdr:col>
      <xdr:colOff>762000</xdr:colOff>
      <xdr:row>5</xdr:row>
      <xdr:rowOff>63500</xdr:rowOff>
    </xdr:to>
    <xdr:pic>
      <xdr:nvPicPr>
        <xdr:cNvPr id="4" name="Picture 3" descr="AlogoA-HesCURV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0"/>
          <a:ext cx="72390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</xdr:row>
      <xdr:rowOff>50800</xdr:rowOff>
    </xdr:from>
    <xdr:to>
      <xdr:col>0</xdr:col>
      <xdr:colOff>762000</xdr:colOff>
      <xdr:row>5</xdr:row>
      <xdr:rowOff>63500</xdr:rowOff>
    </xdr:to>
    <xdr:pic>
      <xdr:nvPicPr>
        <xdr:cNvPr id="5" name="Picture 4" descr="AlogoA-HesCURV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0"/>
          <a:ext cx="723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85"/>
  <sheetViews>
    <sheetView tabSelected="1" topLeftCell="Q1" workbookViewId="0">
      <selection activeCell="AB1" sqref="AB1:AB1048576"/>
    </sheetView>
  </sheetViews>
  <sheetFormatPr defaultColWidth="8.88671875" defaultRowHeight="14.4" x14ac:dyDescent="0.3"/>
  <cols>
    <col min="1" max="1" width="23.6640625" customWidth="1"/>
    <col min="2" max="2" width="11.77734375" customWidth="1"/>
    <col min="3" max="4" width="8.88671875" customWidth="1"/>
    <col min="5" max="5" width="9.21875" customWidth="1"/>
    <col min="6" max="6" width="8.88671875" style="48" customWidth="1"/>
    <col min="7" max="9" width="8.88671875" customWidth="1"/>
    <col min="10" max="10" width="8.88671875" style="49" customWidth="1"/>
    <col min="11" max="11" width="10.44140625" customWidth="1"/>
    <col min="12" max="12" width="9.21875" customWidth="1"/>
    <col min="13" max="13" width="8.88671875" customWidth="1"/>
    <col min="14" max="14" width="8.88671875" style="49" customWidth="1"/>
    <col min="15" max="17" width="8.88671875" customWidth="1"/>
    <col min="18" max="18" width="7.6640625" style="49" customWidth="1"/>
    <col min="19" max="19" width="8.88671875" style="45" customWidth="1"/>
    <col min="20" max="21" width="8.88671875" customWidth="1"/>
    <col min="22" max="22" width="10.109375" style="49" customWidth="1"/>
    <col min="23" max="23" width="0.109375" style="39" customWidth="1"/>
    <col min="27" max="27" width="8.88671875" style="48"/>
    <col min="31" max="32" width="8.88671875" style="45"/>
  </cols>
  <sheetData>
    <row r="4" spans="1:36" ht="21" x14ac:dyDescent="0.4">
      <c r="A4" s="3"/>
      <c r="B4" s="3"/>
      <c r="C4" s="72" t="s">
        <v>199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6" ht="15" customHeight="1" x14ac:dyDescent="0.3">
      <c r="A5" s="3"/>
      <c r="B5" s="54" t="s">
        <v>206</v>
      </c>
      <c r="C5" s="75" t="s">
        <v>139</v>
      </c>
      <c r="D5" s="75"/>
      <c r="E5" s="75"/>
      <c r="F5" s="75"/>
      <c r="G5" s="75" t="s">
        <v>148</v>
      </c>
      <c r="H5" s="75"/>
      <c r="I5" s="75"/>
      <c r="J5" s="75"/>
      <c r="K5" s="75" t="s">
        <v>204</v>
      </c>
      <c r="L5" s="75"/>
      <c r="M5" s="75"/>
      <c r="N5" s="75"/>
      <c r="O5" s="75" t="s">
        <v>149</v>
      </c>
      <c r="P5" s="75"/>
      <c r="Q5" s="75"/>
      <c r="R5" s="76"/>
      <c r="S5" s="75" t="s">
        <v>150</v>
      </c>
      <c r="T5" s="75"/>
      <c r="U5" s="75"/>
      <c r="V5" s="75"/>
      <c r="W5" s="58"/>
      <c r="X5" s="75" t="s">
        <v>203</v>
      </c>
      <c r="Y5" s="75"/>
      <c r="Z5" s="75"/>
      <c r="AA5" s="76"/>
      <c r="AB5" s="74" t="s">
        <v>151</v>
      </c>
      <c r="AC5" s="74"/>
      <c r="AD5" s="74"/>
      <c r="AE5" s="74"/>
      <c r="AF5" s="71" t="s">
        <v>124</v>
      </c>
      <c r="AG5" s="74" t="s">
        <v>208</v>
      </c>
      <c r="AH5" s="74"/>
      <c r="AI5" s="74"/>
      <c r="AJ5" s="74"/>
    </row>
    <row r="6" spans="1:36" x14ac:dyDescent="0.3">
      <c r="A6" s="2" t="s">
        <v>0</v>
      </c>
      <c r="B6" s="46"/>
      <c r="C6" s="2" t="s">
        <v>141</v>
      </c>
      <c r="D6" s="9" t="s">
        <v>142</v>
      </c>
      <c r="E6" s="2" t="s">
        <v>143</v>
      </c>
      <c r="F6" s="38" t="s">
        <v>4</v>
      </c>
      <c r="G6" s="6" t="s">
        <v>141</v>
      </c>
      <c r="H6" s="6" t="s">
        <v>142</v>
      </c>
      <c r="I6" s="2" t="s">
        <v>143</v>
      </c>
      <c r="J6" s="44" t="s">
        <v>4</v>
      </c>
      <c r="K6" s="18" t="s">
        <v>141</v>
      </c>
      <c r="L6" s="2" t="s">
        <v>142</v>
      </c>
      <c r="M6" s="2" t="s">
        <v>143</v>
      </c>
      <c r="N6" s="44" t="s">
        <v>4</v>
      </c>
      <c r="O6" s="2" t="s">
        <v>141</v>
      </c>
      <c r="P6" s="2" t="s">
        <v>144</v>
      </c>
      <c r="Q6" s="2" t="s">
        <v>143</v>
      </c>
      <c r="R6" s="50" t="s">
        <v>4</v>
      </c>
      <c r="S6" s="46" t="s">
        <v>141</v>
      </c>
      <c r="T6" s="2" t="s">
        <v>142</v>
      </c>
      <c r="U6" s="2" t="s">
        <v>143</v>
      </c>
      <c r="V6" s="50" t="s">
        <v>4</v>
      </c>
      <c r="W6" s="59"/>
      <c r="X6" s="2" t="s">
        <v>141</v>
      </c>
      <c r="Y6" s="2" t="s">
        <v>142</v>
      </c>
      <c r="Z6" s="2" t="s">
        <v>143</v>
      </c>
      <c r="AA6" s="67" t="s">
        <v>4</v>
      </c>
      <c r="AB6" s="2" t="s">
        <v>141</v>
      </c>
      <c r="AC6" s="2" t="s">
        <v>142</v>
      </c>
      <c r="AD6" s="2" t="s">
        <v>143</v>
      </c>
      <c r="AE6" s="46" t="s">
        <v>4</v>
      </c>
      <c r="AF6" s="70" t="s">
        <v>209</v>
      </c>
      <c r="AG6" s="2" t="s">
        <v>141</v>
      </c>
      <c r="AH6" s="2" t="s">
        <v>142</v>
      </c>
      <c r="AI6" s="2" t="s">
        <v>143</v>
      </c>
      <c r="AJ6" s="13" t="s">
        <v>4</v>
      </c>
    </row>
    <row r="7" spans="1:36" x14ac:dyDescent="0.3">
      <c r="A7" s="30" t="s">
        <v>138</v>
      </c>
      <c r="B7" s="46"/>
      <c r="C7" s="2"/>
      <c r="D7" s="9"/>
      <c r="E7" s="2"/>
      <c r="F7" s="38"/>
      <c r="G7" s="6"/>
      <c r="H7" s="6"/>
      <c r="I7" s="2"/>
      <c r="J7" s="44"/>
      <c r="K7" s="18"/>
      <c r="L7" s="2"/>
      <c r="M7" s="2"/>
      <c r="N7" s="44"/>
      <c r="O7" s="2"/>
      <c r="P7" s="2"/>
      <c r="Q7" s="2"/>
      <c r="R7" s="44"/>
      <c r="S7" s="46"/>
      <c r="T7" s="2"/>
      <c r="U7" s="2"/>
      <c r="V7" s="50"/>
      <c r="W7" s="59"/>
      <c r="X7" s="2"/>
      <c r="Y7" s="2"/>
      <c r="Z7" s="2"/>
      <c r="AA7" s="67"/>
      <c r="AB7" s="2"/>
      <c r="AC7" s="2"/>
      <c r="AD7" s="2"/>
      <c r="AE7" s="46"/>
      <c r="AF7" s="50"/>
      <c r="AG7" s="68"/>
      <c r="AH7" s="1"/>
      <c r="AI7" s="1"/>
      <c r="AJ7" s="1"/>
    </row>
    <row r="8" spans="1:36" x14ac:dyDescent="0.3">
      <c r="A8" s="30"/>
      <c r="B8" s="46"/>
      <c r="C8" s="2"/>
      <c r="D8" s="9"/>
      <c r="E8" s="2"/>
      <c r="F8" s="38"/>
      <c r="G8" s="6"/>
      <c r="H8" s="6"/>
      <c r="I8" s="2"/>
      <c r="J8" s="44"/>
      <c r="K8" s="18"/>
      <c r="L8" s="2"/>
      <c r="M8" s="2"/>
      <c r="N8" s="44"/>
      <c r="O8" s="2"/>
      <c r="P8" s="2"/>
      <c r="Q8" s="2"/>
      <c r="R8" s="44"/>
      <c r="S8" s="46"/>
      <c r="T8" s="2"/>
      <c r="U8" s="2"/>
      <c r="V8" s="50"/>
      <c r="W8" s="59"/>
      <c r="X8" s="2"/>
      <c r="Y8" s="2"/>
      <c r="Z8" s="2"/>
      <c r="AA8" s="67"/>
      <c r="AB8" s="2"/>
      <c r="AC8" s="2"/>
      <c r="AD8" s="2"/>
      <c r="AE8" s="46"/>
      <c r="AF8" s="50"/>
      <c r="AG8" s="68"/>
      <c r="AH8" s="1"/>
      <c r="AI8" s="1"/>
      <c r="AJ8" s="1"/>
    </row>
    <row r="9" spans="1:36" x14ac:dyDescent="0.3">
      <c r="A9" s="30" t="s">
        <v>200</v>
      </c>
      <c r="B9" s="46"/>
      <c r="C9" s="2"/>
      <c r="D9" s="9"/>
      <c r="E9" s="2"/>
      <c r="F9" s="38"/>
      <c r="G9" s="6"/>
      <c r="H9" s="6"/>
      <c r="I9" s="2"/>
      <c r="J9" s="44"/>
      <c r="K9" s="18"/>
      <c r="L9" s="2"/>
      <c r="M9" s="2"/>
      <c r="N9" s="44"/>
      <c r="O9" s="2"/>
      <c r="P9" s="2"/>
      <c r="Q9" s="2"/>
      <c r="R9" s="44"/>
      <c r="S9" s="46"/>
      <c r="T9" s="2"/>
      <c r="U9" s="2"/>
      <c r="V9" s="50"/>
      <c r="W9" s="59"/>
      <c r="X9" s="2"/>
      <c r="Y9" s="2"/>
      <c r="Z9" s="2"/>
      <c r="AA9" s="67"/>
      <c r="AB9" s="2"/>
      <c r="AC9" s="2"/>
      <c r="AD9" s="2"/>
      <c r="AE9" s="46"/>
      <c r="AF9" s="50"/>
      <c r="AG9" s="68"/>
      <c r="AH9" s="1"/>
      <c r="AI9" s="1"/>
      <c r="AJ9" s="1"/>
    </row>
    <row r="10" spans="1:36" x14ac:dyDescent="0.3">
      <c r="A10" s="30"/>
      <c r="B10" s="46"/>
      <c r="C10" s="2"/>
      <c r="D10" s="9"/>
      <c r="E10" s="2"/>
      <c r="F10" s="38"/>
      <c r="G10" s="6"/>
      <c r="H10" s="6"/>
      <c r="I10" s="2"/>
      <c r="J10" s="44"/>
      <c r="K10" s="18"/>
      <c r="L10" s="2"/>
      <c r="M10" s="2"/>
      <c r="N10" s="44"/>
      <c r="O10" s="2"/>
      <c r="P10" s="2"/>
      <c r="Q10" s="2"/>
      <c r="R10" s="44"/>
      <c r="S10" s="46"/>
      <c r="T10" s="2"/>
      <c r="U10" s="2"/>
      <c r="V10" s="50"/>
      <c r="W10" s="59"/>
      <c r="X10" s="2"/>
      <c r="Y10" s="2"/>
      <c r="Z10" s="2"/>
      <c r="AA10" s="67"/>
      <c r="AB10" s="2"/>
      <c r="AC10" s="2"/>
      <c r="AD10" s="2"/>
      <c r="AE10" s="46"/>
      <c r="AF10" s="50"/>
      <c r="AG10" s="68"/>
      <c r="AH10" s="1"/>
      <c r="AI10" s="1"/>
      <c r="AJ10" s="1"/>
    </row>
    <row r="11" spans="1:36" x14ac:dyDescent="0.3">
      <c r="A11" s="38" t="s">
        <v>156</v>
      </c>
      <c r="B11" s="51">
        <v>376</v>
      </c>
      <c r="C11" s="55">
        <v>23</v>
      </c>
      <c r="D11" s="1">
        <v>37</v>
      </c>
      <c r="E11" s="1">
        <v>30</v>
      </c>
      <c r="F11" s="56">
        <v>80</v>
      </c>
      <c r="G11" s="1">
        <v>18</v>
      </c>
      <c r="H11" s="1">
        <v>28</v>
      </c>
      <c r="I11" s="27"/>
      <c r="J11" s="53">
        <v>46</v>
      </c>
      <c r="K11" s="27">
        <v>15</v>
      </c>
      <c r="L11" s="27">
        <v>60</v>
      </c>
      <c r="M11" s="27"/>
      <c r="N11" s="56">
        <v>75</v>
      </c>
      <c r="O11" s="27">
        <v>21</v>
      </c>
      <c r="P11" s="27">
        <v>32</v>
      </c>
      <c r="Q11" s="27"/>
      <c r="R11" s="56">
        <v>53</v>
      </c>
      <c r="S11" s="53"/>
      <c r="T11" s="27"/>
      <c r="U11" s="27"/>
      <c r="V11" s="50"/>
      <c r="W11" s="61"/>
      <c r="X11" s="27">
        <v>30</v>
      </c>
      <c r="Y11" s="27">
        <v>88</v>
      </c>
      <c r="Z11" s="53">
        <v>50</v>
      </c>
      <c r="AA11" s="57">
        <v>168</v>
      </c>
      <c r="AB11" s="1"/>
      <c r="AC11" s="1"/>
      <c r="AD11" s="43"/>
      <c r="AE11" s="42"/>
      <c r="AF11" s="51">
        <v>376</v>
      </c>
      <c r="AG11" s="1"/>
      <c r="AH11" s="1"/>
      <c r="AI11" s="1"/>
      <c r="AJ11" s="1"/>
    </row>
    <row r="12" spans="1:36" x14ac:dyDescent="0.3">
      <c r="A12" s="38" t="s">
        <v>140</v>
      </c>
      <c r="B12" s="51">
        <v>338</v>
      </c>
      <c r="C12" s="55">
        <v>18</v>
      </c>
      <c r="D12" s="27">
        <v>30</v>
      </c>
      <c r="E12" s="1"/>
      <c r="F12" s="53">
        <v>48</v>
      </c>
      <c r="G12" s="27">
        <v>12</v>
      </c>
      <c r="H12" s="27">
        <v>18</v>
      </c>
      <c r="I12" s="27"/>
      <c r="J12" s="53">
        <v>30</v>
      </c>
      <c r="K12" s="1">
        <v>21</v>
      </c>
      <c r="L12" s="1">
        <v>64</v>
      </c>
      <c r="M12" s="1"/>
      <c r="N12" s="56">
        <v>85</v>
      </c>
      <c r="O12" s="1">
        <v>23</v>
      </c>
      <c r="P12" s="1">
        <v>32</v>
      </c>
      <c r="Q12" s="1"/>
      <c r="R12" s="56">
        <v>55</v>
      </c>
      <c r="S12" s="47">
        <v>17</v>
      </c>
      <c r="T12" s="1">
        <v>25</v>
      </c>
      <c r="U12" s="1"/>
      <c r="V12" s="66">
        <v>42</v>
      </c>
      <c r="W12" s="61"/>
      <c r="X12" s="1">
        <v>22</v>
      </c>
      <c r="Y12" s="1">
        <v>72</v>
      </c>
      <c r="Z12" s="1"/>
      <c r="AA12" s="57">
        <v>94</v>
      </c>
      <c r="AB12" s="1">
        <v>21</v>
      </c>
      <c r="AC12" s="1">
        <v>33</v>
      </c>
      <c r="AD12" s="1">
        <v>50</v>
      </c>
      <c r="AE12" s="56">
        <v>104</v>
      </c>
      <c r="AF12" s="51">
        <v>338</v>
      </c>
      <c r="AG12" s="1"/>
      <c r="AH12" s="1"/>
      <c r="AI12" s="1"/>
      <c r="AJ12" s="1"/>
    </row>
    <row r="13" spans="1:36" x14ac:dyDescent="0.3">
      <c r="A13" s="38" t="s">
        <v>165</v>
      </c>
      <c r="B13" s="40">
        <v>322</v>
      </c>
      <c r="C13" s="1"/>
      <c r="D13" s="1"/>
      <c r="E13" s="1"/>
      <c r="F13" s="38"/>
      <c r="G13" s="27">
        <v>18</v>
      </c>
      <c r="H13" s="27">
        <v>27</v>
      </c>
      <c r="I13" s="27"/>
      <c r="J13" s="56">
        <v>45</v>
      </c>
      <c r="K13" s="1">
        <v>21</v>
      </c>
      <c r="L13" s="1">
        <v>72</v>
      </c>
      <c r="M13" s="1">
        <v>30</v>
      </c>
      <c r="N13" s="56">
        <v>123</v>
      </c>
      <c r="O13" s="1"/>
      <c r="P13" s="1"/>
      <c r="Q13" s="1"/>
      <c r="R13" s="44"/>
      <c r="S13" s="47">
        <v>22</v>
      </c>
      <c r="T13" s="1">
        <v>34</v>
      </c>
      <c r="U13" s="1">
        <v>20</v>
      </c>
      <c r="V13" s="57">
        <v>76</v>
      </c>
      <c r="X13" s="7">
        <v>18</v>
      </c>
      <c r="Y13" s="7">
        <v>60</v>
      </c>
      <c r="Z13" s="1"/>
      <c r="AA13" s="57">
        <v>78</v>
      </c>
      <c r="AB13" s="1"/>
      <c r="AC13" s="1"/>
      <c r="AD13" s="1"/>
      <c r="AE13" s="47"/>
      <c r="AF13" s="40">
        <v>322</v>
      </c>
      <c r="AG13" s="1"/>
      <c r="AH13" s="1"/>
      <c r="AI13" s="1"/>
      <c r="AJ13" s="1"/>
    </row>
    <row r="14" spans="1:36" x14ac:dyDescent="0.3">
      <c r="A14" s="29" t="s">
        <v>147</v>
      </c>
      <c r="B14" s="51">
        <v>317</v>
      </c>
      <c r="C14" s="1">
        <v>24</v>
      </c>
      <c r="D14" s="1">
        <v>39</v>
      </c>
      <c r="E14" s="1">
        <v>50</v>
      </c>
      <c r="F14" s="56">
        <v>113</v>
      </c>
      <c r="G14" s="1">
        <v>23</v>
      </c>
      <c r="H14" s="1">
        <v>34</v>
      </c>
      <c r="I14" s="1">
        <v>20</v>
      </c>
      <c r="J14" s="56">
        <v>67</v>
      </c>
      <c r="K14" s="7">
        <v>12</v>
      </c>
      <c r="L14" s="1">
        <v>50</v>
      </c>
      <c r="M14" s="1"/>
      <c r="N14" s="56">
        <v>62</v>
      </c>
      <c r="O14" s="1">
        <v>25</v>
      </c>
      <c r="P14" s="1">
        <v>36</v>
      </c>
      <c r="Q14" s="1"/>
      <c r="R14" s="53">
        <v>61</v>
      </c>
      <c r="S14" s="47"/>
      <c r="T14" s="1"/>
      <c r="U14" s="1"/>
      <c r="V14" s="50"/>
      <c r="W14" s="60"/>
      <c r="X14" s="1">
        <v>17</v>
      </c>
      <c r="Y14" s="1">
        <v>58</v>
      </c>
      <c r="Z14" s="1"/>
      <c r="AA14" s="57">
        <v>75</v>
      </c>
      <c r="AB14" s="1">
        <v>15</v>
      </c>
      <c r="AC14" s="1">
        <v>27</v>
      </c>
      <c r="AD14" s="1">
        <v>20</v>
      </c>
      <c r="AE14" s="78">
        <v>62</v>
      </c>
      <c r="AF14" s="51">
        <v>317</v>
      </c>
      <c r="AG14" s="22"/>
      <c r="AH14" s="1"/>
      <c r="AI14" s="1"/>
      <c r="AJ14" s="1"/>
    </row>
    <row r="15" spans="1:36" x14ac:dyDescent="0.3">
      <c r="A15" s="29" t="s">
        <v>155</v>
      </c>
      <c r="B15" s="40">
        <v>294</v>
      </c>
      <c r="C15" s="1">
        <v>23</v>
      </c>
      <c r="D15" s="1">
        <v>34</v>
      </c>
      <c r="E15" s="1">
        <v>10</v>
      </c>
      <c r="F15" s="56">
        <v>57</v>
      </c>
      <c r="G15" s="1">
        <v>22</v>
      </c>
      <c r="H15" s="1">
        <v>31</v>
      </c>
      <c r="I15" s="1"/>
      <c r="J15" s="56">
        <v>53</v>
      </c>
      <c r="K15" s="27">
        <v>22</v>
      </c>
      <c r="L15" s="27">
        <v>66</v>
      </c>
      <c r="M15" s="27"/>
      <c r="N15" s="56">
        <v>88</v>
      </c>
      <c r="O15" s="7"/>
      <c r="P15" s="7"/>
      <c r="Q15" s="1"/>
      <c r="R15" s="44"/>
      <c r="S15" s="47"/>
      <c r="T15" s="1"/>
      <c r="U15" s="1"/>
      <c r="V15" s="50"/>
      <c r="X15" s="1">
        <v>18</v>
      </c>
      <c r="Y15" s="1">
        <v>78</v>
      </c>
      <c r="Z15" s="1"/>
      <c r="AA15" s="57">
        <v>96</v>
      </c>
      <c r="AB15" s="1"/>
      <c r="AC15" s="1"/>
      <c r="AD15" s="1"/>
      <c r="AE15" s="47"/>
      <c r="AF15" s="40">
        <v>294</v>
      </c>
      <c r="AG15" s="1"/>
      <c r="AH15" s="1"/>
      <c r="AI15" s="1"/>
      <c r="AJ15" s="1"/>
    </row>
    <row r="16" spans="1:36" x14ac:dyDescent="0.3">
      <c r="A16" s="27" t="s">
        <v>163</v>
      </c>
      <c r="B16" s="65">
        <v>267</v>
      </c>
      <c r="C16" s="22"/>
      <c r="D16" s="1"/>
      <c r="E16" s="1"/>
      <c r="F16" s="38"/>
      <c r="G16" s="1">
        <v>21</v>
      </c>
      <c r="H16" s="1">
        <v>33</v>
      </c>
      <c r="I16" s="1"/>
      <c r="J16" s="56">
        <v>54</v>
      </c>
      <c r="K16" s="1"/>
      <c r="L16" s="1"/>
      <c r="M16" s="1"/>
      <c r="N16" s="44"/>
      <c r="O16" s="1">
        <v>18</v>
      </c>
      <c r="P16" s="1">
        <v>30</v>
      </c>
      <c r="Q16" s="1"/>
      <c r="R16" s="56">
        <v>48</v>
      </c>
      <c r="S16" s="47">
        <v>22</v>
      </c>
      <c r="T16" s="1">
        <v>34</v>
      </c>
      <c r="U16" s="1">
        <v>30</v>
      </c>
      <c r="V16" s="57">
        <v>86</v>
      </c>
      <c r="X16" s="7">
        <v>19</v>
      </c>
      <c r="Y16" s="7">
        <v>60</v>
      </c>
      <c r="Z16" s="1"/>
      <c r="AA16" s="57">
        <v>79</v>
      </c>
      <c r="AB16" s="1"/>
      <c r="AC16" s="1"/>
      <c r="AD16" s="1"/>
      <c r="AE16" s="47"/>
      <c r="AF16" s="65">
        <v>267</v>
      </c>
      <c r="AG16" s="1"/>
      <c r="AH16" s="1"/>
      <c r="AI16" s="1"/>
      <c r="AJ16" s="1"/>
    </row>
    <row r="17" spans="1:36" x14ac:dyDescent="0.3">
      <c r="A17" s="29" t="s">
        <v>164</v>
      </c>
      <c r="B17" s="51">
        <v>266</v>
      </c>
      <c r="C17" s="55"/>
      <c r="D17" s="1"/>
      <c r="E17" s="1"/>
      <c r="F17" s="38"/>
      <c r="G17" s="1">
        <v>21</v>
      </c>
      <c r="H17" s="1">
        <v>29</v>
      </c>
      <c r="I17" s="29"/>
      <c r="J17" s="56">
        <v>50</v>
      </c>
      <c r="K17" s="27">
        <v>20</v>
      </c>
      <c r="L17" s="27">
        <v>58</v>
      </c>
      <c r="M17" s="27"/>
      <c r="N17" s="56">
        <v>78</v>
      </c>
      <c r="O17" s="1">
        <v>26</v>
      </c>
      <c r="P17" s="1">
        <v>34</v>
      </c>
      <c r="Q17" s="1"/>
      <c r="R17" s="56">
        <v>60</v>
      </c>
      <c r="S17" s="47">
        <v>15</v>
      </c>
      <c r="T17" s="1">
        <v>22</v>
      </c>
      <c r="U17" s="1"/>
      <c r="V17" s="66">
        <v>37</v>
      </c>
      <c r="X17" s="1">
        <v>20</v>
      </c>
      <c r="Y17" s="1">
        <v>58</v>
      </c>
      <c r="Z17" s="1"/>
      <c r="AA17" s="57">
        <v>78</v>
      </c>
      <c r="AB17" s="1"/>
      <c r="AC17" s="1"/>
      <c r="AD17" s="1"/>
      <c r="AE17" s="47"/>
      <c r="AF17" s="51">
        <v>266</v>
      </c>
      <c r="AG17" s="1"/>
      <c r="AH17" s="1"/>
      <c r="AI17" s="1"/>
      <c r="AJ17" s="1"/>
    </row>
    <row r="18" spans="1:36" x14ac:dyDescent="0.3">
      <c r="A18" s="29" t="s">
        <v>176</v>
      </c>
      <c r="B18" s="64">
        <v>265</v>
      </c>
      <c r="C18" s="1"/>
      <c r="D18" s="1"/>
      <c r="E18" s="1"/>
      <c r="F18" s="38"/>
      <c r="G18" s="7">
        <v>8</v>
      </c>
      <c r="H18" s="7">
        <v>18</v>
      </c>
      <c r="I18" s="1"/>
      <c r="J18" s="53">
        <v>36</v>
      </c>
      <c r="K18" s="1">
        <v>10</v>
      </c>
      <c r="L18" s="1">
        <v>62</v>
      </c>
      <c r="M18" s="1"/>
      <c r="N18" s="56">
        <v>72</v>
      </c>
      <c r="O18" s="29">
        <v>13</v>
      </c>
      <c r="P18" s="29">
        <v>31</v>
      </c>
      <c r="Q18" s="27"/>
      <c r="R18" s="56">
        <v>44</v>
      </c>
      <c r="S18" s="53">
        <v>15</v>
      </c>
      <c r="T18" s="27">
        <v>38</v>
      </c>
      <c r="U18" s="27">
        <v>50</v>
      </c>
      <c r="V18" s="57">
        <v>103</v>
      </c>
      <c r="X18" s="1"/>
      <c r="Y18" s="1"/>
      <c r="Z18" s="1"/>
      <c r="AA18" s="67"/>
      <c r="AB18" s="1">
        <v>11</v>
      </c>
      <c r="AC18" s="1">
        <v>25</v>
      </c>
      <c r="AD18" s="1">
        <v>10</v>
      </c>
      <c r="AE18" s="56">
        <v>46</v>
      </c>
      <c r="AF18" s="64">
        <v>265</v>
      </c>
      <c r="AG18" s="1"/>
      <c r="AH18" s="1"/>
      <c r="AI18" s="1"/>
      <c r="AJ18" s="1"/>
    </row>
    <row r="19" spans="1:36" x14ac:dyDescent="0.3">
      <c r="A19" s="29" t="s">
        <v>172</v>
      </c>
      <c r="B19" s="40">
        <v>250</v>
      </c>
      <c r="C19" s="1"/>
      <c r="D19" s="1"/>
      <c r="E19" s="1"/>
      <c r="F19" s="38"/>
      <c r="G19" s="7">
        <v>11</v>
      </c>
      <c r="H19" s="7">
        <v>19</v>
      </c>
      <c r="I19" s="1"/>
      <c r="J19" s="56">
        <v>30</v>
      </c>
      <c r="K19" s="1">
        <v>16</v>
      </c>
      <c r="L19" s="1">
        <v>50</v>
      </c>
      <c r="M19" s="1"/>
      <c r="N19" s="56">
        <v>66</v>
      </c>
      <c r="O19" s="1"/>
      <c r="P19" s="1"/>
      <c r="Q19" s="1"/>
      <c r="R19" s="44"/>
      <c r="S19" s="47">
        <v>22</v>
      </c>
      <c r="T19" s="1">
        <v>31</v>
      </c>
      <c r="U19" s="1"/>
      <c r="V19" s="57">
        <v>53</v>
      </c>
      <c r="W19" s="61">
        <v>27</v>
      </c>
      <c r="X19" s="1">
        <v>27</v>
      </c>
      <c r="Y19" s="1">
        <v>74</v>
      </c>
      <c r="Z19" s="1"/>
      <c r="AA19" s="57">
        <v>101</v>
      </c>
      <c r="AB19" s="1"/>
      <c r="AC19" s="1"/>
      <c r="AD19" s="1"/>
      <c r="AE19" s="47"/>
      <c r="AF19" s="40">
        <v>250</v>
      </c>
      <c r="AG19" s="1"/>
      <c r="AH19" s="1"/>
      <c r="AI19" s="1"/>
      <c r="AJ19" s="1"/>
    </row>
    <row r="20" spans="1:36" x14ac:dyDescent="0.3">
      <c r="A20" s="27" t="s">
        <v>146</v>
      </c>
      <c r="B20" s="65">
        <v>240</v>
      </c>
      <c r="C20" s="1">
        <v>8</v>
      </c>
      <c r="D20" s="1">
        <v>28</v>
      </c>
      <c r="E20" s="1">
        <v>20</v>
      </c>
      <c r="F20" s="56">
        <v>56</v>
      </c>
      <c r="G20" s="27"/>
      <c r="H20" s="1"/>
      <c r="I20" s="27"/>
      <c r="J20" s="44"/>
      <c r="K20" s="27">
        <v>8</v>
      </c>
      <c r="L20" s="27">
        <v>56</v>
      </c>
      <c r="M20" s="27"/>
      <c r="N20" s="56">
        <v>65</v>
      </c>
      <c r="O20" s="27">
        <v>10</v>
      </c>
      <c r="P20" s="27">
        <v>27</v>
      </c>
      <c r="Q20" s="27"/>
      <c r="R20" s="56">
        <v>37</v>
      </c>
      <c r="S20" s="53"/>
      <c r="T20" s="27"/>
      <c r="U20" s="27"/>
      <c r="V20" s="50"/>
      <c r="W20" s="60">
        <v>12</v>
      </c>
      <c r="X20" s="27">
        <v>12</v>
      </c>
      <c r="Y20" s="27">
        <v>70</v>
      </c>
      <c r="Z20" s="27"/>
      <c r="AA20" s="57">
        <v>82</v>
      </c>
      <c r="AB20" s="1"/>
      <c r="AC20" s="1"/>
      <c r="AD20" s="1"/>
      <c r="AE20" s="46"/>
      <c r="AF20" s="65">
        <v>240</v>
      </c>
      <c r="AG20" s="22"/>
      <c r="AH20" s="1"/>
      <c r="AI20" s="1"/>
      <c r="AJ20" s="1"/>
    </row>
    <row r="21" spans="1:36" x14ac:dyDescent="0.3">
      <c r="A21" s="29" t="s">
        <v>159</v>
      </c>
      <c r="B21" s="51">
        <v>234</v>
      </c>
      <c r="C21" s="55">
        <v>9</v>
      </c>
      <c r="D21" s="1">
        <v>17</v>
      </c>
      <c r="E21" s="27"/>
      <c r="F21" s="53">
        <v>36</v>
      </c>
      <c r="G21" s="27">
        <v>15</v>
      </c>
      <c r="H21" s="27">
        <v>28</v>
      </c>
      <c r="I21" s="27"/>
      <c r="J21" s="56">
        <v>43</v>
      </c>
      <c r="K21" s="1"/>
      <c r="L21" s="1"/>
      <c r="M21" s="1"/>
      <c r="N21" s="44"/>
      <c r="O21" s="27">
        <v>24</v>
      </c>
      <c r="P21" s="27">
        <v>38</v>
      </c>
      <c r="Q21" s="27">
        <v>20</v>
      </c>
      <c r="R21" s="56">
        <v>82</v>
      </c>
      <c r="S21" s="53">
        <v>12</v>
      </c>
      <c r="T21" s="27">
        <v>24</v>
      </c>
      <c r="U21" s="27"/>
      <c r="V21" s="57">
        <v>36</v>
      </c>
      <c r="X21" s="1">
        <v>17</v>
      </c>
      <c r="Y21" s="1">
        <v>56</v>
      </c>
      <c r="Z21" s="1"/>
      <c r="AA21" s="57">
        <v>73</v>
      </c>
      <c r="AB21" s="1"/>
      <c r="AC21" s="1"/>
      <c r="AD21" s="1"/>
      <c r="AE21" s="47"/>
      <c r="AF21" s="51">
        <v>234</v>
      </c>
      <c r="AG21" s="1"/>
      <c r="AH21" s="1"/>
      <c r="AI21" s="1"/>
      <c r="AJ21" s="1"/>
    </row>
    <row r="22" spans="1:36" x14ac:dyDescent="0.3">
      <c r="A22" s="27" t="s">
        <v>157</v>
      </c>
      <c r="B22" s="65">
        <v>175</v>
      </c>
      <c r="C22" s="1">
        <v>17</v>
      </c>
      <c r="D22" s="27">
        <v>28</v>
      </c>
      <c r="E22" s="1"/>
      <c r="F22" s="56">
        <v>45</v>
      </c>
      <c r="G22" s="1">
        <v>12</v>
      </c>
      <c r="H22" s="27">
        <v>20</v>
      </c>
      <c r="I22" s="27"/>
      <c r="J22" s="53">
        <v>32</v>
      </c>
      <c r="K22" s="27"/>
      <c r="L22" s="27"/>
      <c r="M22" s="27"/>
      <c r="N22" s="44"/>
      <c r="O22" s="27">
        <v>14</v>
      </c>
      <c r="P22" s="27">
        <v>24</v>
      </c>
      <c r="Q22" s="27"/>
      <c r="R22" s="56">
        <v>38</v>
      </c>
      <c r="S22" s="53"/>
      <c r="T22" s="27"/>
      <c r="U22" s="27"/>
      <c r="V22" s="50"/>
      <c r="W22" s="62">
        <v>11</v>
      </c>
      <c r="X22" s="1">
        <v>11</v>
      </c>
      <c r="Y22" s="1">
        <v>48</v>
      </c>
      <c r="Z22" s="1"/>
      <c r="AA22" s="57">
        <v>59</v>
      </c>
      <c r="AB22" s="1">
        <v>10</v>
      </c>
      <c r="AC22" s="1">
        <v>22</v>
      </c>
      <c r="AD22" s="1"/>
      <c r="AE22" s="56">
        <v>33</v>
      </c>
      <c r="AF22" s="65">
        <v>175</v>
      </c>
      <c r="AG22" s="1"/>
      <c r="AH22" s="1"/>
      <c r="AI22" s="1"/>
      <c r="AJ22" s="1"/>
    </row>
    <row r="23" spans="1:36" x14ac:dyDescent="0.3">
      <c r="A23" s="29" t="s">
        <v>177</v>
      </c>
      <c r="B23" s="51">
        <v>149</v>
      </c>
      <c r="C23" s="55"/>
      <c r="D23" s="1"/>
      <c r="E23" s="1"/>
      <c r="F23" s="38"/>
      <c r="G23" s="7">
        <v>8</v>
      </c>
      <c r="H23" s="7">
        <v>23</v>
      </c>
      <c r="I23" s="1"/>
      <c r="J23" s="56">
        <v>31</v>
      </c>
      <c r="K23" s="7">
        <v>4</v>
      </c>
      <c r="L23" s="1">
        <v>34</v>
      </c>
      <c r="M23" s="1"/>
      <c r="N23" s="56">
        <v>38</v>
      </c>
      <c r="O23" s="27">
        <v>12</v>
      </c>
      <c r="P23" s="27">
        <v>30</v>
      </c>
      <c r="Q23" s="27"/>
      <c r="R23" s="56">
        <v>42</v>
      </c>
      <c r="S23" s="53">
        <v>10</v>
      </c>
      <c r="T23" s="27">
        <v>28</v>
      </c>
      <c r="U23" s="27"/>
      <c r="V23" s="57">
        <v>38</v>
      </c>
      <c r="W23" s="62"/>
      <c r="X23" s="1"/>
      <c r="Y23" s="1"/>
      <c r="Z23" s="1"/>
      <c r="AA23" s="67"/>
      <c r="AB23" s="1"/>
      <c r="AC23" s="1"/>
      <c r="AD23" s="1"/>
      <c r="AE23" s="47"/>
      <c r="AF23" s="51">
        <v>149</v>
      </c>
      <c r="AG23" s="1"/>
      <c r="AH23" s="1"/>
      <c r="AI23" s="1"/>
      <c r="AJ23" s="1"/>
    </row>
    <row r="24" spans="1:36" x14ac:dyDescent="0.3">
      <c r="A24" s="27"/>
      <c r="B24" s="27"/>
      <c r="C24" s="1"/>
      <c r="D24" s="27"/>
      <c r="E24" s="1"/>
      <c r="F24" s="38"/>
      <c r="G24" s="1"/>
      <c r="H24" s="27"/>
      <c r="I24" s="27"/>
      <c r="J24" s="44"/>
      <c r="K24" s="27"/>
      <c r="L24" s="27"/>
      <c r="M24" s="27"/>
      <c r="N24" s="44"/>
      <c r="O24" s="27"/>
      <c r="P24" s="27"/>
      <c r="Q24" s="27"/>
      <c r="R24" s="44"/>
      <c r="S24" s="53"/>
      <c r="T24" s="27"/>
      <c r="U24" s="27"/>
      <c r="V24" s="50"/>
      <c r="W24" s="62"/>
      <c r="X24" s="1"/>
      <c r="Y24" s="1"/>
      <c r="Z24" s="1"/>
      <c r="AA24" s="50"/>
      <c r="AB24" s="1"/>
      <c r="AC24" s="1"/>
      <c r="AD24" s="1"/>
      <c r="AE24" s="47"/>
      <c r="AF24" s="47"/>
      <c r="AG24" s="1"/>
      <c r="AH24" s="1"/>
      <c r="AI24" s="1"/>
      <c r="AJ24" s="1"/>
    </row>
    <row r="25" spans="1:36" x14ac:dyDescent="0.3">
      <c r="A25" s="27"/>
      <c r="B25" s="27"/>
      <c r="C25" s="1"/>
      <c r="D25" s="27"/>
      <c r="E25" s="1"/>
      <c r="F25" s="38"/>
      <c r="G25" s="1"/>
      <c r="H25" s="27"/>
      <c r="I25" s="27"/>
      <c r="J25" s="44"/>
      <c r="K25" s="27"/>
      <c r="L25" s="27"/>
      <c r="M25" s="27"/>
      <c r="N25" s="44"/>
      <c r="O25" s="27"/>
      <c r="P25" s="27"/>
      <c r="Q25" s="27"/>
      <c r="R25" s="44"/>
      <c r="S25" s="53"/>
      <c r="T25" s="27"/>
      <c r="U25" s="27"/>
      <c r="V25" s="50"/>
      <c r="W25" s="62"/>
      <c r="X25" s="1"/>
      <c r="Y25" s="1"/>
      <c r="Z25" s="1"/>
      <c r="AA25" s="50"/>
      <c r="AB25" s="1"/>
      <c r="AC25" s="1"/>
      <c r="AD25" s="1"/>
      <c r="AE25" s="47"/>
      <c r="AF25" s="47"/>
      <c r="AG25" s="1"/>
      <c r="AH25" s="1"/>
      <c r="AI25" s="1"/>
      <c r="AJ25" s="1"/>
    </row>
    <row r="26" spans="1:36" x14ac:dyDescent="0.3">
      <c r="A26" s="30" t="s">
        <v>207</v>
      </c>
      <c r="B26" s="30"/>
      <c r="C26" s="2"/>
      <c r="D26" s="9"/>
      <c r="E26" s="2"/>
      <c r="F26" s="38"/>
      <c r="G26" s="6"/>
      <c r="H26" s="6"/>
      <c r="I26" s="2"/>
      <c r="J26" s="44"/>
      <c r="K26" s="18"/>
      <c r="L26" s="2"/>
      <c r="M26" s="2"/>
      <c r="N26" s="44"/>
      <c r="O26" s="2"/>
      <c r="P26" s="2"/>
      <c r="Q26" s="2"/>
      <c r="R26" s="44"/>
      <c r="S26" s="46"/>
      <c r="T26" s="2"/>
      <c r="U26" s="2"/>
      <c r="V26" s="50"/>
      <c r="W26" s="59"/>
      <c r="X26" s="2"/>
      <c r="Y26" s="2"/>
      <c r="Z26" s="2"/>
      <c r="AA26" s="67"/>
      <c r="AB26" s="2"/>
      <c r="AC26" s="2"/>
      <c r="AD26" s="2"/>
      <c r="AE26" s="46"/>
      <c r="AF26" s="46"/>
      <c r="AG26" s="68"/>
      <c r="AH26" s="1"/>
      <c r="AI26" s="1"/>
      <c r="AJ26" s="1"/>
    </row>
    <row r="27" spans="1:36" x14ac:dyDescent="0.3">
      <c r="A27" s="30"/>
      <c r="B27" s="30"/>
      <c r="C27" s="2"/>
      <c r="D27" s="9"/>
      <c r="E27" s="2"/>
      <c r="F27" s="38"/>
      <c r="G27" s="6"/>
      <c r="H27" s="6"/>
      <c r="I27" s="2"/>
      <c r="J27" s="44"/>
      <c r="K27" s="18"/>
      <c r="L27" s="2"/>
      <c r="M27" s="2"/>
      <c r="N27" s="44"/>
      <c r="O27" s="2"/>
      <c r="P27" s="2"/>
      <c r="Q27" s="2"/>
      <c r="R27" s="44"/>
      <c r="S27" s="46"/>
      <c r="T27" s="2"/>
      <c r="U27" s="2"/>
      <c r="V27" s="50"/>
      <c r="W27" s="59"/>
      <c r="X27" s="2"/>
      <c r="Y27" s="2"/>
      <c r="Z27" s="2"/>
      <c r="AA27" s="67"/>
      <c r="AB27" s="2"/>
      <c r="AC27" s="2"/>
      <c r="AD27" s="2"/>
      <c r="AE27" s="46"/>
      <c r="AF27" s="46"/>
      <c r="AG27" s="68"/>
      <c r="AH27" s="1"/>
      <c r="AI27" s="1"/>
      <c r="AJ27" s="1"/>
    </row>
    <row r="28" spans="1:36" x14ac:dyDescent="0.3">
      <c r="A28" s="29" t="s">
        <v>153</v>
      </c>
      <c r="B28" s="29"/>
      <c r="C28" s="8">
        <v>26</v>
      </c>
      <c r="D28" s="1">
        <v>31</v>
      </c>
      <c r="E28" s="1"/>
      <c r="F28" s="38">
        <v>57</v>
      </c>
      <c r="G28" s="1"/>
      <c r="H28" s="1"/>
      <c r="I28" s="27"/>
      <c r="J28" s="44"/>
      <c r="K28" s="18"/>
      <c r="L28" s="2"/>
      <c r="M28" s="2"/>
      <c r="N28" s="44"/>
      <c r="O28" s="27">
        <v>29</v>
      </c>
      <c r="P28" s="27">
        <v>32</v>
      </c>
      <c r="Q28" s="27"/>
      <c r="R28" s="44">
        <v>61</v>
      </c>
      <c r="S28" s="53"/>
      <c r="T28" s="27"/>
      <c r="U28" s="27"/>
      <c r="V28" s="50"/>
      <c r="W28" s="60"/>
      <c r="X28" s="29">
        <v>32</v>
      </c>
      <c r="Y28" s="27">
        <v>76</v>
      </c>
      <c r="Z28" s="27"/>
      <c r="AA28" s="50">
        <v>108</v>
      </c>
      <c r="AB28" s="1"/>
      <c r="AC28" s="1"/>
      <c r="AD28" s="1"/>
      <c r="AE28" s="46"/>
      <c r="AF28" s="46"/>
      <c r="AG28" s="69"/>
      <c r="AH28" s="1"/>
      <c r="AI28" s="1"/>
      <c r="AJ28" s="1"/>
    </row>
    <row r="29" spans="1:36" x14ac:dyDescent="0.3">
      <c r="A29" s="27" t="s">
        <v>162</v>
      </c>
      <c r="B29" s="27"/>
      <c r="C29" s="22"/>
      <c r="D29" s="1"/>
      <c r="E29" s="1"/>
      <c r="F29" s="38"/>
      <c r="G29" s="1">
        <v>22</v>
      </c>
      <c r="H29" s="1">
        <v>35</v>
      </c>
      <c r="I29" s="1">
        <v>50</v>
      </c>
      <c r="J29" s="44">
        <v>87</v>
      </c>
      <c r="K29" s="27">
        <v>12</v>
      </c>
      <c r="L29" s="27">
        <v>48</v>
      </c>
      <c r="M29" s="27"/>
      <c r="N29" s="44">
        <v>60</v>
      </c>
      <c r="O29" s="1"/>
      <c r="P29" s="1"/>
      <c r="Q29" s="1"/>
      <c r="R29" s="44"/>
      <c r="S29" s="53"/>
      <c r="T29" s="27"/>
      <c r="U29" s="27"/>
      <c r="V29" s="50"/>
      <c r="W29" s="60"/>
      <c r="X29" s="1"/>
      <c r="Y29" s="1"/>
      <c r="Z29" s="1"/>
      <c r="AA29" s="50"/>
      <c r="AB29" s="1"/>
      <c r="AC29" s="1"/>
      <c r="AD29" s="1"/>
      <c r="AE29" s="46"/>
      <c r="AF29" s="46"/>
      <c r="AG29" s="22"/>
      <c r="AH29" s="1"/>
      <c r="AI29" s="1"/>
      <c r="AJ29" s="1"/>
    </row>
    <row r="30" spans="1:36" x14ac:dyDescent="0.3">
      <c r="A30" s="29" t="s">
        <v>202</v>
      </c>
      <c r="B30" s="29"/>
      <c r="C30" s="1"/>
      <c r="D30" s="1"/>
      <c r="E30" s="1"/>
      <c r="F30" s="38"/>
      <c r="G30" s="1"/>
      <c r="H30" s="1"/>
      <c r="I30" s="1"/>
      <c r="J30" s="44"/>
      <c r="K30" s="1"/>
      <c r="L30" s="1"/>
      <c r="M30" s="1"/>
      <c r="N30" s="44"/>
      <c r="O30" s="1"/>
      <c r="P30" s="1"/>
      <c r="Q30" s="1"/>
      <c r="R30" s="44"/>
      <c r="S30" s="47">
        <v>9</v>
      </c>
      <c r="T30" s="1">
        <v>32</v>
      </c>
      <c r="U30" s="1">
        <v>50</v>
      </c>
      <c r="V30" s="50">
        <v>91</v>
      </c>
      <c r="X30" s="1">
        <v>7</v>
      </c>
      <c r="Y30" s="1">
        <v>70</v>
      </c>
      <c r="Z30" s="1"/>
      <c r="AA30" s="50">
        <v>77</v>
      </c>
      <c r="AB30" s="1"/>
      <c r="AC30" s="1"/>
      <c r="AD30" s="1"/>
      <c r="AE30" s="47"/>
      <c r="AF30" s="47"/>
      <c r="AG30" s="1"/>
      <c r="AH30" s="1"/>
      <c r="AI30" s="1"/>
      <c r="AJ30" s="1"/>
    </row>
    <row r="31" spans="1:36" x14ac:dyDescent="0.3">
      <c r="A31" s="29" t="s">
        <v>188</v>
      </c>
      <c r="B31" s="29"/>
      <c r="C31" s="1"/>
      <c r="D31" s="1"/>
      <c r="E31" s="1"/>
      <c r="F31" s="38"/>
      <c r="G31" s="7">
        <v>8</v>
      </c>
      <c r="H31" s="7">
        <v>40</v>
      </c>
      <c r="I31" s="1">
        <v>40</v>
      </c>
      <c r="J31" s="44">
        <v>88</v>
      </c>
      <c r="K31" s="27">
        <v>8</v>
      </c>
      <c r="L31" s="27">
        <v>72</v>
      </c>
      <c r="M31" s="27">
        <v>30</v>
      </c>
      <c r="N31" s="44">
        <v>110</v>
      </c>
      <c r="O31" s="27"/>
      <c r="P31" s="27"/>
      <c r="Q31" s="27"/>
      <c r="R31" s="44"/>
      <c r="S31" s="53"/>
      <c r="T31" s="27"/>
      <c r="U31" s="27"/>
      <c r="V31" s="50"/>
      <c r="X31" s="1"/>
      <c r="Y31" s="1"/>
      <c r="Z31" s="1"/>
      <c r="AA31" s="50"/>
      <c r="AB31" s="1"/>
      <c r="AC31" s="1"/>
      <c r="AD31" s="1"/>
      <c r="AE31" s="47"/>
      <c r="AF31" s="47"/>
      <c r="AG31" s="1"/>
      <c r="AH31" s="1"/>
      <c r="AI31" s="1"/>
      <c r="AJ31" s="1"/>
    </row>
    <row r="32" spans="1:36" x14ac:dyDescent="0.3">
      <c r="A32" s="29" t="s">
        <v>182</v>
      </c>
      <c r="B32" s="29"/>
      <c r="C32" s="1"/>
      <c r="D32" s="1"/>
      <c r="E32" s="1"/>
      <c r="F32" s="38"/>
      <c r="G32" s="7">
        <v>11</v>
      </c>
      <c r="H32" s="7">
        <v>21</v>
      </c>
      <c r="I32" s="1"/>
      <c r="J32" s="44">
        <v>32</v>
      </c>
      <c r="K32" s="27">
        <v>20</v>
      </c>
      <c r="L32" s="27">
        <v>78</v>
      </c>
      <c r="M32" s="27">
        <v>50</v>
      </c>
      <c r="N32" s="44">
        <v>148</v>
      </c>
      <c r="O32" s="29"/>
      <c r="P32" s="29"/>
      <c r="Q32" s="29"/>
      <c r="R32" s="44"/>
      <c r="S32" s="53"/>
      <c r="T32" s="27"/>
      <c r="U32" s="1"/>
      <c r="V32" s="50"/>
      <c r="W32" s="60"/>
      <c r="X32" s="27"/>
      <c r="Y32" s="27"/>
      <c r="Z32" s="27"/>
      <c r="AA32" s="50"/>
      <c r="AB32" s="1"/>
      <c r="AC32" s="1"/>
      <c r="AD32" s="1"/>
      <c r="AE32" s="46"/>
      <c r="AF32" s="46"/>
      <c r="AG32" s="22"/>
      <c r="AH32" s="1"/>
      <c r="AI32" s="1"/>
      <c r="AJ32" s="1"/>
    </row>
    <row r="33" spans="1:36" x14ac:dyDescent="0.3">
      <c r="A33" s="29" t="s">
        <v>195</v>
      </c>
      <c r="B33" s="29"/>
      <c r="C33" s="1"/>
      <c r="D33" s="1"/>
      <c r="E33" s="1"/>
      <c r="F33" s="38"/>
      <c r="G33" s="1"/>
      <c r="H33" s="1"/>
      <c r="I33" s="29"/>
      <c r="J33" s="44"/>
      <c r="K33" s="27"/>
      <c r="L33" s="27"/>
      <c r="M33" s="27"/>
      <c r="N33" s="44"/>
      <c r="O33" s="27">
        <v>15</v>
      </c>
      <c r="P33" s="27">
        <v>29</v>
      </c>
      <c r="Q33" s="27"/>
      <c r="R33" s="44">
        <v>45</v>
      </c>
      <c r="S33" s="53">
        <v>12</v>
      </c>
      <c r="T33" s="29">
        <v>26</v>
      </c>
      <c r="U33" s="27"/>
      <c r="V33" s="50">
        <v>38</v>
      </c>
      <c r="X33" s="1"/>
      <c r="Y33" s="1"/>
      <c r="Z33" s="1"/>
      <c r="AA33" s="50"/>
      <c r="AB33" s="1"/>
      <c r="AC33" s="1"/>
      <c r="AD33" s="1"/>
      <c r="AE33" s="47"/>
      <c r="AF33" s="47"/>
      <c r="AG33" s="1"/>
      <c r="AH33" s="1"/>
      <c r="AI33" s="1"/>
      <c r="AJ33" s="1"/>
    </row>
    <row r="34" spans="1:36" x14ac:dyDescent="0.3">
      <c r="A34" s="29" t="s">
        <v>192</v>
      </c>
      <c r="B34" s="29"/>
      <c r="C34" s="1"/>
      <c r="D34" s="1"/>
      <c r="E34" s="1"/>
      <c r="F34" s="38"/>
      <c r="G34" s="1"/>
      <c r="H34" s="1"/>
      <c r="I34" s="1"/>
      <c r="J34" s="44"/>
      <c r="K34" s="27"/>
      <c r="L34" s="27"/>
      <c r="M34" s="27"/>
      <c r="N34" s="44"/>
      <c r="O34" s="7">
        <v>21</v>
      </c>
      <c r="P34" s="7">
        <v>38</v>
      </c>
      <c r="Q34" s="1"/>
      <c r="R34" s="44">
        <v>59</v>
      </c>
      <c r="S34" s="47">
        <v>8</v>
      </c>
      <c r="T34" s="1">
        <v>20</v>
      </c>
      <c r="U34" s="1"/>
      <c r="V34" s="50">
        <v>28</v>
      </c>
      <c r="X34" s="1">
        <v>19</v>
      </c>
      <c r="Y34" s="1">
        <v>78</v>
      </c>
      <c r="Z34" s="1"/>
      <c r="AA34" s="50">
        <v>97</v>
      </c>
      <c r="AB34" s="1"/>
      <c r="AC34" s="1"/>
      <c r="AD34" s="1"/>
      <c r="AE34" s="47"/>
      <c r="AF34" s="47"/>
      <c r="AG34" s="1"/>
      <c r="AH34" s="1"/>
      <c r="AI34" s="1"/>
      <c r="AJ34" s="1"/>
    </row>
    <row r="35" spans="1:36" x14ac:dyDescent="0.3">
      <c r="A35" s="29" t="s">
        <v>198</v>
      </c>
      <c r="B35" s="29"/>
      <c r="C35" s="1"/>
      <c r="D35" s="1"/>
      <c r="E35" s="1"/>
      <c r="F35" s="38"/>
      <c r="G35" s="1"/>
      <c r="H35" s="1"/>
      <c r="I35" s="1"/>
      <c r="J35" s="44"/>
      <c r="K35" s="1"/>
      <c r="L35" s="1"/>
      <c r="M35" s="1"/>
      <c r="N35" s="44"/>
      <c r="O35" s="27">
        <v>1</v>
      </c>
      <c r="P35" s="27">
        <v>15</v>
      </c>
      <c r="Q35" s="27"/>
      <c r="R35" s="44">
        <v>16</v>
      </c>
      <c r="S35" s="53"/>
      <c r="T35" s="27"/>
      <c r="U35" s="27"/>
      <c r="V35" s="50"/>
      <c r="W35" s="60"/>
      <c r="X35" s="27"/>
      <c r="Y35" s="27"/>
      <c r="Z35" s="27"/>
      <c r="AA35" s="50"/>
      <c r="AB35" s="1"/>
      <c r="AC35" s="1"/>
      <c r="AD35" s="1"/>
      <c r="AE35" s="46"/>
      <c r="AF35" s="46"/>
      <c r="AG35" s="22"/>
      <c r="AH35" s="1"/>
      <c r="AI35" s="1"/>
      <c r="AJ35" s="1"/>
    </row>
    <row r="36" spans="1:36" x14ac:dyDescent="0.3">
      <c r="A36" s="29" t="s">
        <v>179</v>
      </c>
      <c r="B36" s="29"/>
      <c r="C36" s="1"/>
      <c r="D36" s="1"/>
      <c r="E36" s="1"/>
      <c r="F36" s="38"/>
      <c r="G36" s="7">
        <v>6</v>
      </c>
      <c r="H36" s="7">
        <v>26</v>
      </c>
      <c r="I36" s="1"/>
      <c r="J36" s="44">
        <v>32</v>
      </c>
      <c r="K36" s="29"/>
      <c r="L36" s="27"/>
      <c r="M36" s="27"/>
      <c r="N36" s="44"/>
      <c r="O36" s="1"/>
      <c r="P36" s="1"/>
      <c r="Q36" s="1"/>
      <c r="R36" s="44"/>
      <c r="S36" s="47"/>
      <c r="T36" s="7"/>
      <c r="U36" s="1"/>
      <c r="V36" s="50"/>
      <c r="W36" s="62"/>
      <c r="X36" s="1">
        <v>7</v>
      </c>
      <c r="Y36" s="1">
        <v>68</v>
      </c>
      <c r="Z36" s="1"/>
      <c r="AA36" s="50">
        <v>75</v>
      </c>
      <c r="AB36" s="1"/>
      <c r="AC36" s="1"/>
      <c r="AD36" s="1"/>
      <c r="AE36" s="47"/>
      <c r="AF36" s="47"/>
      <c r="AG36" s="1"/>
      <c r="AH36" s="1"/>
      <c r="AI36" s="1"/>
      <c r="AJ36" s="1"/>
    </row>
    <row r="37" spans="1:36" x14ac:dyDescent="0.3">
      <c r="A37" s="29" t="s">
        <v>166</v>
      </c>
      <c r="B37" s="29"/>
      <c r="C37" s="1"/>
      <c r="D37" s="1"/>
      <c r="E37" s="1"/>
      <c r="F37" s="38"/>
      <c r="G37" s="7">
        <v>18</v>
      </c>
      <c r="H37" s="7">
        <v>29</v>
      </c>
      <c r="I37" s="1"/>
      <c r="J37" s="44">
        <v>47</v>
      </c>
      <c r="K37" s="7"/>
      <c r="L37" s="1"/>
      <c r="M37" s="1"/>
      <c r="N37" s="44"/>
      <c r="O37" s="1"/>
      <c r="P37" s="1"/>
      <c r="Q37" s="1"/>
      <c r="R37" s="44"/>
      <c r="S37" s="47">
        <v>21</v>
      </c>
      <c r="T37" s="1">
        <v>35</v>
      </c>
      <c r="U37" s="1">
        <v>40</v>
      </c>
      <c r="V37" s="50">
        <v>96</v>
      </c>
      <c r="W37" s="60"/>
      <c r="X37" s="27">
        <v>24</v>
      </c>
      <c r="Y37" s="27">
        <v>78</v>
      </c>
      <c r="Z37" s="27">
        <v>20</v>
      </c>
      <c r="AA37" s="50">
        <v>122</v>
      </c>
      <c r="AB37" s="1"/>
      <c r="AC37" s="1"/>
      <c r="AD37" s="7"/>
      <c r="AE37" s="46"/>
      <c r="AF37" s="46"/>
      <c r="AG37" s="22"/>
      <c r="AH37" s="1"/>
      <c r="AI37" s="1"/>
      <c r="AJ37" s="1"/>
    </row>
    <row r="38" spans="1:36" x14ac:dyDescent="0.3">
      <c r="A38" s="29" t="s">
        <v>189</v>
      </c>
      <c r="B38" s="29"/>
      <c r="C38" s="1"/>
      <c r="D38" s="1"/>
      <c r="E38" s="1"/>
      <c r="F38" s="38"/>
      <c r="G38" s="1"/>
      <c r="H38" s="1"/>
      <c r="I38" s="1"/>
      <c r="J38" s="44"/>
      <c r="K38" s="1">
        <v>6</v>
      </c>
      <c r="L38" s="1">
        <v>32</v>
      </c>
      <c r="M38" s="1"/>
      <c r="N38" s="44">
        <v>38</v>
      </c>
      <c r="O38" s="1">
        <v>17</v>
      </c>
      <c r="P38" s="1">
        <v>29</v>
      </c>
      <c r="Q38" s="1"/>
      <c r="R38" s="44">
        <v>46</v>
      </c>
      <c r="S38" s="47">
        <v>16</v>
      </c>
      <c r="T38" s="1">
        <v>27</v>
      </c>
      <c r="U38" s="1"/>
      <c r="V38" s="50">
        <v>43</v>
      </c>
      <c r="W38" s="60"/>
      <c r="X38" s="27"/>
      <c r="Y38" s="27"/>
      <c r="Z38" s="27"/>
      <c r="AA38" s="50"/>
      <c r="AB38" s="1"/>
      <c r="AC38" s="1"/>
      <c r="AD38" s="7"/>
      <c r="AE38" s="46"/>
      <c r="AF38" s="46"/>
      <c r="AG38" s="22"/>
      <c r="AH38" s="1"/>
      <c r="AI38" s="1"/>
      <c r="AJ38" s="1"/>
    </row>
    <row r="39" spans="1:36" x14ac:dyDescent="0.3">
      <c r="A39" s="27" t="s">
        <v>193</v>
      </c>
      <c r="B39" s="27"/>
      <c r="C39" s="1"/>
      <c r="D39" s="1"/>
      <c r="E39" s="1"/>
      <c r="F39" s="38"/>
      <c r="G39" s="1"/>
      <c r="H39" s="1"/>
      <c r="I39" s="1"/>
      <c r="J39" s="44"/>
      <c r="K39" s="7"/>
      <c r="L39" s="27"/>
      <c r="M39" s="27"/>
      <c r="N39" s="44"/>
      <c r="O39" s="27">
        <v>19</v>
      </c>
      <c r="P39" s="27">
        <v>35</v>
      </c>
      <c r="Q39" s="27"/>
      <c r="R39" s="44">
        <v>54</v>
      </c>
      <c r="S39" s="53">
        <v>15</v>
      </c>
      <c r="T39" s="27">
        <v>28</v>
      </c>
      <c r="U39" s="27"/>
      <c r="V39" s="50">
        <v>43</v>
      </c>
      <c r="W39" s="60"/>
      <c r="X39" s="27"/>
      <c r="Y39" s="27"/>
      <c r="Z39" s="27"/>
      <c r="AA39" s="50"/>
      <c r="AB39" s="1"/>
      <c r="AC39" s="1"/>
      <c r="AD39" s="1"/>
      <c r="AE39" s="46"/>
      <c r="AF39" s="46"/>
      <c r="AG39" s="22"/>
      <c r="AH39" s="1"/>
      <c r="AI39" s="1"/>
      <c r="AJ39" s="1"/>
    </row>
    <row r="40" spans="1:36" x14ac:dyDescent="0.3">
      <c r="A40" s="29" t="s">
        <v>184</v>
      </c>
      <c r="B40" s="29"/>
      <c r="C40" s="1"/>
      <c r="D40" s="1"/>
      <c r="E40" s="1"/>
      <c r="F40" s="38"/>
      <c r="G40" s="1"/>
      <c r="H40" s="1"/>
      <c r="I40" s="1"/>
      <c r="J40" s="44"/>
      <c r="K40" s="1">
        <v>10</v>
      </c>
      <c r="L40" s="1">
        <v>60</v>
      </c>
      <c r="M40" s="1"/>
      <c r="N40" s="44">
        <v>70</v>
      </c>
      <c r="O40" s="27">
        <v>19</v>
      </c>
      <c r="P40" s="27">
        <v>38</v>
      </c>
      <c r="Q40" s="27"/>
      <c r="R40" s="44">
        <v>57</v>
      </c>
      <c r="S40" s="53"/>
      <c r="T40" s="27"/>
      <c r="U40" s="27"/>
      <c r="V40" s="50"/>
      <c r="W40" s="60"/>
      <c r="X40" s="27">
        <v>12</v>
      </c>
      <c r="Y40" s="27">
        <v>64</v>
      </c>
      <c r="Z40" s="27"/>
      <c r="AA40" s="50">
        <v>76</v>
      </c>
      <c r="AB40" s="1"/>
      <c r="AC40" s="1"/>
      <c r="AD40" s="1"/>
      <c r="AE40" s="46"/>
      <c r="AF40" s="46"/>
      <c r="AG40" s="22"/>
      <c r="AH40" s="1"/>
      <c r="AI40" s="1"/>
      <c r="AJ40" s="1"/>
    </row>
    <row r="41" spans="1:36" x14ac:dyDescent="0.3">
      <c r="A41" s="29" t="s">
        <v>181</v>
      </c>
      <c r="B41" s="29"/>
      <c r="C41" s="1"/>
      <c r="D41" s="1"/>
      <c r="E41" s="1"/>
      <c r="F41" s="38"/>
      <c r="G41" s="7">
        <v>4</v>
      </c>
      <c r="H41" s="7">
        <v>20</v>
      </c>
      <c r="I41" s="1"/>
      <c r="J41" s="44">
        <v>24</v>
      </c>
      <c r="K41" s="1">
        <v>6</v>
      </c>
      <c r="L41" s="1">
        <v>60</v>
      </c>
      <c r="M41" s="1">
        <v>10</v>
      </c>
      <c r="N41" s="44">
        <v>76</v>
      </c>
      <c r="O41" s="27"/>
      <c r="P41" s="27"/>
      <c r="Q41" s="27"/>
      <c r="R41" s="44"/>
      <c r="S41" s="53"/>
      <c r="T41" s="27"/>
      <c r="U41" s="27"/>
      <c r="V41" s="50"/>
      <c r="W41" s="60"/>
      <c r="X41" s="1"/>
      <c r="Y41" s="1"/>
      <c r="Z41" s="1"/>
      <c r="AA41" s="50"/>
      <c r="AB41" s="1"/>
      <c r="AC41" s="1"/>
      <c r="AD41" s="1"/>
      <c r="AE41" s="46"/>
      <c r="AF41" s="46"/>
      <c r="AG41" s="22"/>
      <c r="AH41" s="1"/>
      <c r="AI41" s="1"/>
      <c r="AJ41" s="1"/>
    </row>
    <row r="42" spans="1:36" x14ac:dyDescent="0.3">
      <c r="A42" s="29" t="s">
        <v>205</v>
      </c>
      <c r="B42" s="29"/>
      <c r="C42" s="1"/>
      <c r="D42" s="1"/>
      <c r="E42" s="1"/>
      <c r="F42" s="38"/>
      <c r="G42" s="1"/>
      <c r="H42" s="1"/>
      <c r="I42" s="1"/>
      <c r="J42" s="44"/>
      <c r="K42" s="1"/>
      <c r="L42" s="1"/>
      <c r="M42" s="1"/>
      <c r="N42" s="44"/>
      <c r="O42" s="1"/>
      <c r="P42" s="1"/>
      <c r="Q42" s="1"/>
      <c r="R42" s="44"/>
      <c r="S42" s="47"/>
      <c r="T42" s="1"/>
      <c r="U42" s="1"/>
      <c r="V42" s="50"/>
      <c r="W42" s="63"/>
      <c r="X42" s="1">
        <v>11</v>
      </c>
      <c r="Y42" s="1">
        <v>60</v>
      </c>
      <c r="Z42" s="1"/>
      <c r="AA42" s="50">
        <v>71</v>
      </c>
      <c r="AB42" s="1"/>
      <c r="AC42" s="1"/>
      <c r="AD42" s="1"/>
      <c r="AE42" s="46"/>
      <c r="AF42" s="46"/>
      <c r="AG42" s="22"/>
      <c r="AH42" s="1"/>
      <c r="AI42" s="1"/>
      <c r="AJ42" s="1"/>
    </row>
    <row r="43" spans="1:36" x14ac:dyDescent="0.3">
      <c r="A43" s="29" t="s">
        <v>180</v>
      </c>
      <c r="B43" s="29"/>
      <c r="C43" s="1"/>
      <c r="D43" s="1"/>
      <c r="E43" s="1"/>
      <c r="F43" s="38"/>
      <c r="G43" s="7">
        <v>6</v>
      </c>
      <c r="H43" s="7">
        <v>24</v>
      </c>
      <c r="I43" s="1"/>
      <c r="J43" s="44">
        <v>30</v>
      </c>
      <c r="K43" s="7"/>
      <c r="L43" s="1"/>
      <c r="M43" s="1"/>
      <c r="N43" s="44"/>
      <c r="O43" s="27">
        <v>4</v>
      </c>
      <c r="P43" s="27">
        <v>23</v>
      </c>
      <c r="Q43" s="27"/>
      <c r="R43" s="44">
        <v>27</v>
      </c>
      <c r="S43" s="53">
        <v>11</v>
      </c>
      <c r="T43" s="27">
        <v>34</v>
      </c>
      <c r="U43" s="27">
        <v>20</v>
      </c>
      <c r="V43" s="50">
        <v>65</v>
      </c>
      <c r="X43" s="1"/>
      <c r="Y43" s="1"/>
      <c r="Z43" s="1"/>
      <c r="AA43" s="50"/>
      <c r="AB43" s="1"/>
      <c r="AC43" s="1"/>
      <c r="AD43" s="1"/>
      <c r="AE43" s="47"/>
      <c r="AF43" s="47"/>
      <c r="AG43" s="1"/>
      <c r="AH43" s="1"/>
      <c r="AI43" s="1"/>
      <c r="AJ43" s="1"/>
    </row>
    <row r="44" spans="1:36" x14ac:dyDescent="0.3">
      <c r="A44" s="29" t="s">
        <v>173</v>
      </c>
      <c r="B44" s="29"/>
      <c r="C44" s="1"/>
      <c r="D44" s="1"/>
      <c r="E44" s="1"/>
      <c r="F44" s="38"/>
      <c r="G44" s="7">
        <v>9</v>
      </c>
      <c r="H44" s="7">
        <v>29</v>
      </c>
      <c r="I44" s="1"/>
      <c r="J44" s="44">
        <v>38</v>
      </c>
      <c r="K44" s="7"/>
      <c r="L44" s="1"/>
      <c r="M44" s="1"/>
      <c r="N44" s="44"/>
      <c r="O44" s="1"/>
      <c r="P44" s="1"/>
      <c r="Q44" s="1"/>
      <c r="R44" s="44"/>
      <c r="S44" s="47"/>
      <c r="T44" s="1"/>
      <c r="U44" s="1"/>
      <c r="V44" s="50"/>
      <c r="W44" s="60"/>
      <c r="X44" s="1"/>
      <c r="Y44" s="1"/>
      <c r="Z44" s="1"/>
      <c r="AA44" s="50"/>
      <c r="AB44" s="1"/>
      <c r="AC44" s="1"/>
      <c r="AD44" s="1"/>
      <c r="AE44" s="46"/>
      <c r="AF44" s="46"/>
      <c r="AG44" s="22"/>
      <c r="AH44" s="1"/>
      <c r="AI44" s="1"/>
      <c r="AJ44" s="1"/>
    </row>
    <row r="45" spans="1:36" x14ac:dyDescent="0.3">
      <c r="A45" s="29" t="s">
        <v>167</v>
      </c>
      <c r="B45" s="29"/>
      <c r="C45" s="1"/>
      <c r="D45" s="1"/>
      <c r="E45" s="1"/>
      <c r="F45" s="38"/>
      <c r="G45" s="7">
        <v>18</v>
      </c>
      <c r="H45" s="7">
        <v>32</v>
      </c>
      <c r="I45" s="1"/>
      <c r="J45" s="44">
        <v>50</v>
      </c>
      <c r="K45" s="1">
        <v>16</v>
      </c>
      <c r="L45" s="1">
        <v>66</v>
      </c>
      <c r="M45" s="1"/>
      <c r="N45" s="44">
        <v>82</v>
      </c>
      <c r="O45" s="1"/>
      <c r="P45" s="1"/>
      <c r="Q45" s="1"/>
      <c r="R45" s="44"/>
      <c r="S45" s="47"/>
      <c r="T45" s="1"/>
      <c r="U45" s="1"/>
      <c r="V45" s="50"/>
      <c r="W45" s="60"/>
      <c r="X45" s="27">
        <v>15</v>
      </c>
      <c r="Y45" s="27">
        <v>66</v>
      </c>
      <c r="Z45" s="27"/>
      <c r="AA45" s="50">
        <v>81</v>
      </c>
      <c r="AB45" s="1"/>
      <c r="AC45" s="27"/>
      <c r="AD45" s="27"/>
      <c r="AE45" s="46"/>
      <c r="AF45" s="46"/>
      <c r="AG45" s="22"/>
      <c r="AH45" s="1"/>
      <c r="AI45" s="1"/>
      <c r="AJ45" s="1"/>
    </row>
    <row r="46" spans="1:36" x14ac:dyDescent="0.3">
      <c r="A46" s="27" t="s">
        <v>152</v>
      </c>
      <c r="B46" s="27"/>
      <c r="C46" s="8">
        <v>26</v>
      </c>
      <c r="D46" s="52">
        <v>35</v>
      </c>
      <c r="E46" s="8">
        <v>20</v>
      </c>
      <c r="F46" s="38">
        <v>81</v>
      </c>
      <c r="G46" s="6"/>
      <c r="H46" s="6"/>
      <c r="I46" s="2"/>
      <c r="J46" s="44"/>
      <c r="K46" s="1">
        <v>19</v>
      </c>
      <c r="L46" s="1">
        <v>60</v>
      </c>
      <c r="M46" s="1"/>
      <c r="N46" s="44">
        <v>79</v>
      </c>
      <c r="O46" s="1"/>
      <c r="P46" s="1"/>
      <c r="Q46" s="1"/>
      <c r="R46" s="44"/>
      <c r="S46" s="47"/>
      <c r="T46" s="1"/>
      <c r="U46" s="1"/>
      <c r="V46" s="50"/>
      <c r="W46" s="60"/>
      <c r="X46" s="1"/>
      <c r="Y46" s="1"/>
      <c r="Z46" s="1"/>
      <c r="AA46" s="50"/>
      <c r="AB46" s="1"/>
      <c r="AC46" s="1"/>
      <c r="AD46" s="1"/>
      <c r="AE46" s="46"/>
      <c r="AF46" s="46"/>
      <c r="AG46" s="22"/>
      <c r="AH46" s="1"/>
      <c r="AI46" s="1"/>
      <c r="AJ46" s="1"/>
    </row>
    <row r="47" spans="1:36" x14ac:dyDescent="0.3">
      <c r="A47" s="29" t="s">
        <v>169</v>
      </c>
      <c r="B47" s="29"/>
      <c r="C47" s="1"/>
      <c r="D47" s="1"/>
      <c r="E47" s="1"/>
      <c r="F47" s="38"/>
      <c r="G47" s="7">
        <v>15</v>
      </c>
      <c r="H47" s="7">
        <v>30</v>
      </c>
      <c r="I47" s="1"/>
      <c r="J47" s="44">
        <v>45</v>
      </c>
      <c r="K47" s="27">
        <v>12</v>
      </c>
      <c r="L47" s="27">
        <v>52</v>
      </c>
      <c r="M47" s="27"/>
      <c r="N47" s="44">
        <v>64</v>
      </c>
      <c r="O47" s="27"/>
      <c r="P47" s="27"/>
      <c r="Q47" s="27"/>
      <c r="R47" s="44"/>
      <c r="S47" s="53"/>
      <c r="T47" s="27"/>
      <c r="U47" s="27"/>
      <c r="V47" s="50"/>
      <c r="W47" s="60"/>
      <c r="X47" s="27"/>
      <c r="Y47" s="27"/>
      <c r="Z47" s="27"/>
      <c r="AA47" s="50"/>
      <c r="AB47" s="27"/>
      <c r="AC47" s="27"/>
      <c r="AD47" s="27"/>
      <c r="AE47" s="46"/>
      <c r="AF47" s="46"/>
      <c r="AG47" s="22"/>
      <c r="AH47" s="1"/>
      <c r="AI47" s="1"/>
      <c r="AJ47" s="1"/>
    </row>
    <row r="48" spans="1:36" x14ac:dyDescent="0.3">
      <c r="A48" s="29" t="s">
        <v>160</v>
      </c>
      <c r="B48" s="29"/>
      <c r="C48" s="1">
        <v>5</v>
      </c>
      <c r="D48" s="1">
        <v>27</v>
      </c>
      <c r="E48" s="1"/>
      <c r="F48" s="38">
        <v>32</v>
      </c>
      <c r="G48" s="27">
        <v>2</v>
      </c>
      <c r="H48" s="27">
        <v>16</v>
      </c>
      <c r="I48" s="27"/>
      <c r="J48" s="44">
        <v>18</v>
      </c>
      <c r="K48" s="27"/>
      <c r="L48" s="27"/>
      <c r="M48" s="27"/>
      <c r="N48" s="44"/>
      <c r="O48" s="29"/>
      <c r="P48" s="29"/>
      <c r="Q48" s="27"/>
      <c r="R48" s="44"/>
      <c r="S48" s="53"/>
      <c r="T48" s="27"/>
      <c r="U48" s="27"/>
      <c r="V48" s="50"/>
      <c r="W48" s="60"/>
      <c r="X48" s="27"/>
      <c r="Y48" s="27"/>
      <c r="Z48" s="27"/>
      <c r="AA48" s="50"/>
      <c r="AB48" s="27"/>
      <c r="AC48" s="27"/>
      <c r="AD48" s="27"/>
      <c r="AE48" s="46"/>
      <c r="AF48" s="46"/>
      <c r="AG48" s="22"/>
      <c r="AH48" s="1"/>
      <c r="AI48" s="1"/>
      <c r="AJ48" s="1"/>
    </row>
    <row r="49" spans="1:36" x14ac:dyDescent="0.3">
      <c r="A49" s="29" t="s">
        <v>187</v>
      </c>
      <c r="B49" s="29"/>
      <c r="C49" s="1"/>
      <c r="D49" s="1"/>
      <c r="E49" s="1"/>
      <c r="F49" s="38"/>
      <c r="G49" s="1"/>
      <c r="H49" s="1"/>
      <c r="I49" s="1"/>
      <c r="J49" s="44"/>
      <c r="K49" s="1">
        <v>8</v>
      </c>
      <c r="L49" s="1">
        <v>56</v>
      </c>
      <c r="M49" s="1"/>
      <c r="N49" s="44">
        <v>64</v>
      </c>
      <c r="O49" s="1"/>
      <c r="P49" s="1"/>
      <c r="Q49" s="1"/>
      <c r="R49" s="44"/>
      <c r="S49" s="47"/>
      <c r="T49" s="1"/>
      <c r="U49" s="1"/>
      <c r="V49" s="50"/>
      <c r="X49" s="1"/>
      <c r="Y49" s="1"/>
      <c r="Z49" s="1"/>
      <c r="AA49" s="50"/>
      <c r="AB49" s="1"/>
      <c r="AC49" s="1"/>
      <c r="AD49" s="1"/>
      <c r="AE49" s="47"/>
      <c r="AF49" s="47"/>
      <c r="AG49" s="1"/>
      <c r="AH49" s="1"/>
      <c r="AI49" s="1"/>
      <c r="AJ49" s="1"/>
    </row>
    <row r="50" spans="1:36" x14ac:dyDescent="0.3">
      <c r="A50" s="29" t="s">
        <v>171</v>
      </c>
      <c r="B50" s="29"/>
      <c r="C50" s="1"/>
      <c r="D50" s="1"/>
      <c r="E50" s="1"/>
      <c r="F50" s="38"/>
      <c r="G50" s="7">
        <v>13</v>
      </c>
      <c r="H50" s="7">
        <v>24</v>
      </c>
      <c r="I50" s="1"/>
      <c r="J50" s="44">
        <v>37</v>
      </c>
      <c r="K50" s="1">
        <v>13</v>
      </c>
      <c r="L50" s="1">
        <v>58</v>
      </c>
      <c r="M50" s="1"/>
      <c r="N50" s="44">
        <v>71</v>
      </c>
      <c r="O50" s="27"/>
      <c r="P50" s="27"/>
      <c r="Q50" s="27"/>
      <c r="R50" s="44"/>
      <c r="S50" s="53"/>
      <c r="T50" s="27"/>
      <c r="U50" s="27"/>
      <c r="V50" s="50"/>
      <c r="W50" s="60"/>
      <c r="X50" s="1"/>
      <c r="Y50" s="1"/>
      <c r="Z50" s="1"/>
      <c r="AA50" s="50"/>
      <c r="AB50" s="1"/>
      <c r="AC50" s="1"/>
      <c r="AD50" s="1"/>
      <c r="AE50" s="46"/>
      <c r="AF50" s="46"/>
      <c r="AG50" s="22"/>
      <c r="AH50" s="1"/>
      <c r="AI50" s="1"/>
      <c r="AJ50" s="1"/>
    </row>
    <row r="51" spans="1:36" x14ac:dyDescent="0.3">
      <c r="A51" s="29" t="s">
        <v>190</v>
      </c>
      <c r="B51" s="29"/>
      <c r="C51" s="1"/>
      <c r="D51" s="1"/>
      <c r="E51" s="1"/>
      <c r="F51" s="38"/>
      <c r="G51" s="7"/>
      <c r="H51" s="7"/>
      <c r="I51" s="1"/>
      <c r="J51" s="44"/>
      <c r="K51" s="1"/>
      <c r="L51" s="1"/>
      <c r="M51" s="1"/>
      <c r="N51" s="44"/>
      <c r="O51" s="29">
        <v>22</v>
      </c>
      <c r="P51" s="29">
        <v>33</v>
      </c>
      <c r="Q51" s="27"/>
      <c r="R51" s="44">
        <v>55</v>
      </c>
      <c r="S51" s="53">
        <v>17</v>
      </c>
      <c r="T51" s="27">
        <v>28</v>
      </c>
      <c r="U51" s="27"/>
      <c r="V51" s="50">
        <v>45</v>
      </c>
      <c r="W51" s="60"/>
      <c r="X51" s="1">
        <v>14</v>
      </c>
      <c r="Y51" s="1">
        <v>50</v>
      </c>
      <c r="Z51" s="1"/>
      <c r="AA51" s="50">
        <v>64</v>
      </c>
      <c r="AB51" s="1"/>
      <c r="AC51" s="1"/>
      <c r="AD51" s="1"/>
      <c r="AE51" s="46"/>
      <c r="AF51" s="46"/>
      <c r="AG51" s="22"/>
      <c r="AH51" s="1"/>
      <c r="AI51" s="1"/>
      <c r="AJ51" s="1"/>
    </row>
    <row r="52" spans="1:36" x14ac:dyDescent="0.3">
      <c r="A52" s="29" t="s">
        <v>178</v>
      </c>
      <c r="B52" s="29"/>
      <c r="C52" s="1"/>
      <c r="D52" s="1"/>
      <c r="E52" s="1"/>
      <c r="F52" s="38"/>
      <c r="G52" s="7">
        <v>7</v>
      </c>
      <c r="H52" s="7">
        <v>35</v>
      </c>
      <c r="I52" s="1">
        <v>30</v>
      </c>
      <c r="J52" s="44">
        <v>72</v>
      </c>
      <c r="K52" s="1">
        <v>1</v>
      </c>
      <c r="L52" s="1">
        <v>42</v>
      </c>
      <c r="M52" s="1"/>
      <c r="N52" s="44">
        <v>43</v>
      </c>
      <c r="O52" s="29"/>
      <c r="P52" s="29"/>
      <c r="Q52" s="27"/>
      <c r="R52" s="44"/>
      <c r="S52" s="53"/>
      <c r="T52" s="27"/>
      <c r="U52" s="27"/>
      <c r="V52" s="50"/>
      <c r="W52" s="60"/>
      <c r="X52" s="1">
        <v>3</v>
      </c>
      <c r="Y52" s="1">
        <v>54</v>
      </c>
      <c r="Z52" s="1"/>
      <c r="AA52" s="50">
        <v>57</v>
      </c>
      <c r="AB52" s="1"/>
      <c r="AC52" s="1"/>
      <c r="AD52" s="1"/>
      <c r="AE52" s="46"/>
      <c r="AF52" s="46"/>
      <c r="AG52" s="22"/>
      <c r="AH52" s="1"/>
      <c r="AI52" s="1"/>
      <c r="AJ52" s="1"/>
    </row>
    <row r="53" spans="1:36" x14ac:dyDescent="0.3">
      <c r="A53" s="29" t="s">
        <v>175</v>
      </c>
      <c r="B53" s="29"/>
      <c r="C53" s="1"/>
      <c r="D53" s="1"/>
      <c r="E53" s="1"/>
      <c r="F53" s="38"/>
      <c r="G53" s="7">
        <v>8</v>
      </c>
      <c r="H53" s="7">
        <v>16</v>
      </c>
      <c r="I53" s="1"/>
      <c r="J53" s="44">
        <v>24</v>
      </c>
      <c r="K53" s="1">
        <v>4</v>
      </c>
      <c r="L53" s="1">
        <v>32</v>
      </c>
      <c r="M53" s="1"/>
      <c r="N53" s="44">
        <v>36</v>
      </c>
      <c r="O53" s="7"/>
      <c r="P53" s="7"/>
      <c r="Q53" s="1"/>
      <c r="R53" s="44"/>
      <c r="S53" s="47"/>
      <c r="T53" s="1"/>
      <c r="U53" s="1"/>
      <c r="V53" s="50"/>
      <c r="W53" s="60"/>
      <c r="X53" s="1"/>
      <c r="Y53" s="1"/>
      <c r="Z53" s="1"/>
      <c r="AA53" s="50"/>
      <c r="AB53" s="1"/>
      <c r="AC53" s="1"/>
      <c r="AD53" s="1"/>
      <c r="AE53" s="46"/>
      <c r="AF53" s="46"/>
      <c r="AG53" s="22"/>
      <c r="AH53" s="1"/>
      <c r="AI53" s="1"/>
      <c r="AJ53" s="1"/>
    </row>
    <row r="54" spans="1:36" x14ac:dyDescent="0.3">
      <c r="A54" s="27" t="s">
        <v>145</v>
      </c>
      <c r="B54" s="27"/>
      <c r="C54" s="1">
        <v>19</v>
      </c>
      <c r="D54" s="27">
        <v>30</v>
      </c>
      <c r="E54" s="1"/>
      <c r="F54" s="38">
        <v>49</v>
      </c>
      <c r="G54" s="27">
        <v>22</v>
      </c>
      <c r="H54" s="1">
        <v>32</v>
      </c>
      <c r="I54" s="27"/>
      <c r="J54" s="44">
        <v>52</v>
      </c>
      <c r="K54" s="1"/>
      <c r="L54" s="27"/>
      <c r="M54" s="27"/>
      <c r="N54" s="44"/>
      <c r="O54" s="1"/>
      <c r="P54" s="1"/>
      <c r="Q54" s="1"/>
      <c r="R54" s="44"/>
      <c r="S54" s="47"/>
      <c r="T54" s="1"/>
      <c r="U54" s="1"/>
      <c r="V54" s="50"/>
      <c r="W54" s="60"/>
      <c r="X54" s="1"/>
      <c r="Y54" s="1"/>
      <c r="Z54" s="1"/>
      <c r="AA54" s="50"/>
      <c r="AB54" s="1"/>
      <c r="AC54" s="1"/>
      <c r="AD54" s="1"/>
      <c r="AE54" s="46"/>
      <c r="AF54" s="46"/>
      <c r="AG54" s="22"/>
      <c r="AH54" s="1"/>
      <c r="AI54" s="1"/>
      <c r="AJ54" s="1"/>
    </row>
    <row r="55" spans="1:36" x14ac:dyDescent="0.3">
      <c r="A55" s="29" t="s">
        <v>168</v>
      </c>
      <c r="B55" s="29"/>
      <c r="C55" s="1"/>
      <c r="D55" s="1"/>
      <c r="E55" s="1"/>
      <c r="F55" s="38"/>
      <c r="G55" s="7">
        <v>15</v>
      </c>
      <c r="H55" s="7">
        <v>23</v>
      </c>
      <c r="I55" s="1"/>
      <c r="J55" s="44">
        <v>37</v>
      </c>
      <c r="K55" s="1">
        <v>17</v>
      </c>
      <c r="L55" s="27">
        <v>52</v>
      </c>
      <c r="M55" s="27"/>
      <c r="N55" s="44">
        <v>69</v>
      </c>
      <c r="O55" s="1"/>
      <c r="P55" s="1"/>
      <c r="Q55" s="1"/>
      <c r="R55" s="44"/>
      <c r="S55" s="47"/>
      <c r="T55" s="1"/>
      <c r="U55" s="1"/>
      <c r="V55" s="50"/>
      <c r="W55" s="60"/>
      <c r="X55" s="1">
        <v>14</v>
      </c>
      <c r="Y55" s="1">
        <v>52</v>
      </c>
      <c r="Z55" s="1"/>
      <c r="AA55" s="50">
        <v>66</v>
      </c>
      <c r="AB55" s="1"/>
      <c r="AC55" s="1"/>
      <c r="AD55" s="1"/>
      <c r="AE55" s="46"/>
      <c r="AF55" s="46"/>
      <c r="AG55" s="22"/>
      <c r="AH55" s="1"/>
      <c r="AI55" s="1"/>
      <c r="AJ55" s="1"/>
    </row>
    <row r="56" spans="1:36" x14ac:dyDescent="0.3">
      <c r="A56" s="29" t="s">
        <v>191</v>
      </c>
      <c r="B56" s="29"/>
      <c r="C56" s="1"/>
      <c r="D56" s="1"/>
      <c r="E56" s="1"/>
      <c r="F56" s="38"/>
      <c r="G56" s="7"/>
      <c r="H56" s="7"/>
      <c r="I56" s="1"/>
      <c r="J56" s="44"/>
      <c r="K56" s="1"/>
      <c r="L56" s="27"/>
      <c r="M56" s="27"/>
      <c r="N56" s="44"/>
      <c r="O56" s="1">
        <v>21</v>
      </c>
      <c r="P56" s="1">
        <v>38</v>
      </c>
      <c r="Q56" s="1">
        <v>10</v>
      </c>
      <c r="R56" s="44">
        <v>69</v>
      </c>
      <c r="S56" s="47">
        <v>11</v>
      </c>
      <c r="T56" s="1">
        <v>27</v>
      </c>
      <c r="U56" s="1"/>
      <c r="V56" s="50">
        <v>38</v>
      </c>
      <c r="W56" s="60"/>
      <c r="X56" s="1">
        <v>11</v>
      </c>
      <c r="Y56" s="1">
        <v>62</v>
      </c>
      <c r="Z56" s="1"/>
      <c r="AA56" s="50">
        <v>73</v>
      </c>
      <c r="AB56" s="1"/>
      <c r="AC56" s="1"/>
      <c r="AD56" s="1"/>
      <c r="AE56" s="46"/>
      <c r="AF56" s="46"/>
      <c r="AG56" s="22"/>
      <c r="AH56" s="1"/>
      <c r="AI56" s="1"/>
      <c r="AJ56" s="1"/>
    </row>
    <row r="57" spans="1:36" x14ac:dyDescent="0.3">
      <c r="A57" s="29" t="s">
        <v>170</v>
      </c>
      <c r="B57" s="29"/>
      <c r="C57" s="1"/>
      <c r="D57" s="1"/>
      <c r="E57" s="1"/>
      <c r="F57" s="38"/>
      <c r="G57" s="7">
        <v>14</v>
      </c>
      <c r="H57" s="7">
        <v>34</v>
      </c>
      <c r="I57" s="1">
        <v>40</v>
      </c>
      <c r="J57" s="44">
        <v>88</v>
      </c>
      <c r="K57" s="1">
        <v>3</v>
      </c>
      <c r="L57" s="1">
        <v>28</v>
      </c>
      <c r="M57" s="1"/>
      <c r="N57" s="44">
        <v>31</v>
      </c>
      <c r="O57" s="1"/>
      <c r="P57" s="1"/>
      <c r="Q57" s="1"/>
      <c r="R57" s="44"/>
      <c r="S57" s="47"/>
      <c r="T57" s="1"/>
      <c r="U57" s="1"/>
      <c r="V57" s="50"/>
      <c r="W57" s="60"/>
      <c r="X57" s="1"/>
      <c r="Y57" s="1"/>
      <c r="Z57" s="1"/>
      <c r="AA57" s="50"/>
      <c r="AB57" s="1"/>
      <c r="AC57" s="1"/>
      <c r="AD57" s="1"/>
      <c r="AE57" s="46"/>
      <c r="AF57" s="46"/>
      <c r="AG57" s="22"/>
      <c r="AH57" s="1"/>
      <c r="AI57" s="1"/>
      <c r="AJ57" s="1"/>
    </row>
    <row r="58" spans="1:36" x14ac:dyDescent="0.3">
      <c r="A58" s="27" t="s">
        <v>196</v>
      </c>
      <c r="B58" s="27"/>
      <c r="C58" s="1"/>
      <c r="D58" s="1"/>
      <c r="E58" s="1"/>
      <c r="F58" s="38"/>
      <c r="G58" s="1"/>
      <c r="H58" s="1"/>
      <c r="I58" s="1"/>
      <c r="J58" s="44"/>
      <c r="K58" s="1"/>
      <c r="L58" s="1"/>
      <c r="M58" s="1"/>
      <c r="N58" s="44"/>
      <c r="O58" s="1">
        <v>13</v>
      </c>
      <c r="P58" s="1">
        <v>30</v>
      </c>
      <c r="Q58" s="1"/>
      <c r="R58" s="44">
        <v>43</v>
      </c>
      <c r="S58" s="47">
        <v>13</v>
      </c>
      <c r="T58" s="1">
        <v>31</v>
      </c>
      <c r="U58" s="1"/>
      <c r="V58" s="50">
        <v>43</v>
      </c>
      <c r="W58" s="61"/>
      <c r="X58" s="1"/>
      <c r="Y58" s="1"/>
      <c r="Z58" s="1"/>
      <c r="AA58" s="50"/>
      <c r="AB58" s="1"/>
      <c r="AC58" s="1"/>
      <c r="AD58" s="1"/>
      <c r="AE58" s="47"/>
      <c r="AF58" s="47"/>
      <c r="AG58" s="1"/>
      <c r="AH58" s="1"/>
      <c r="AI58" s="1"/>
      <c r="AJ58" s="1"/>
    </row>
    <row r="59" spans="1:36" x14ac:dyDescent="0.3">
      <c r="A59" s="29" t="s">
        <v>183</v>
      </c>
      <c r="B59" s="29"/>
      <c r="C59" s="1"/>
      <c r="D59" s="1"/>
      <c r="E59" s="1"/>
      <c r="F59" s="38"/>
      <c r="G59" s="1"/>
      <c r="H59" s="1"/>
      <c r="I59" s="1"/>
      <c r="J59" s="44"/>
      <c r="K59" s="1">
        <v>13</v>
      </c>
      <c r="L59" s="1">
        <v>62</v>
      </c>
      <c r="M59" s="1">
        <v>20</v>
      </c>
      <c r="N59" s="44">
        <v>95</v>
      </c>
      <c r="O59" s="1"/>
      <c r="P59" s="1"/>
      <c r="Q59" s="1"/>
      <c r="R59" s="44"/>
      <c r="S59" s="47"/>
      <c r="T59" s="1"/>
      <c r="U59" s="1"/>
      <c r="V59" s="50"/>
      <c r="W59" s="61"/>
      <c r="X59" s="1"/>
      <c r="Y59" s="1"/>
      <c r="Z59" s="1"/>
      <c r="AA59" s="50"/>
      <c r="AB59" s="1"/>
      <c r="AC59" s="1"/>
      <c r="AD59" s="1"/>
      <c r="AE59" s="47"/>
      <c r="AF59" s="47"/>
      <c r="AG59" s="1"/>
      <c r="AH59" s="1"/>
      <c r="AI59" s="1"/>
      <c r="AJ59" s="1"/>
    </row>
    <row r="60" spans="1:36" x14ac:dyDescent="0.3">
      <c r="A60" s="29" t="s">
        <v>201</v>
      </c>
      <c r="B60" s="29"/>
      <c r="C60" s="1"/>
      <c r="D60" s="1"/>
      <c r="E60" s="1"/>
      <c r="F60" s="38"/>
      <c r="G60" s="1"/>
      <c r="H60" s="1"/>
      <c r="I60" s="1"/>
      <c r="J60" s="44"/>
      <c r="K60" s="1"/>
      <c r="L60" s="1"/>
      <c r="M60" s="1"/>
      <c r="N60" s="44"/>
      <c r="O60" s="1"/>
      <c r="P60" s="1"/>
      <c r="Q60" s="1"/>
      <c r="R60" s="44"/>
      <c r="S60" s="47">
        <v>11</v>
      </c>
      <c r="T60" s="1">
        <v>28</v>
      </c>
      <c r="U60" s="1"/>
      <c r="V60" s="50">
        <v>39</v>
      </c>
      <c r="W60" s="61"/>
      <c r="X60" s="1">
        <v>16</v>
      </c>
      <c r="Y60" s="1">
        <v>74</v>
      </c>
      <c r="Z60" s="1"/>
      <c r="AA60" s="50">
        <v>90</v>
      </c>
      <c r="AB60" s="1"/>
      <c r="AC60" s="1"/>
      <c r="AD60" s="1"/>
      <c r="AE60" s="47"/>
      <c r="AF60" s="47"/>
      <c r="AG60" s="1"/>
      <c r="AH60" s="1"/>
      <c r="AI60" s="1"/>
      <c r="AJ60" s="1"/>
    </row>
    <row r="61" spans="1:36" x14ac:dyDescent="0.3">
      <c r="A61" s="29" t="s">
        <v>186</v>
      </c>
      <c r="B61" s="29"/>
      <c r="C61" s="1"/>
      <c r="D61" s="1"/>
      <c r="E61" s="1"/>
      <c r="F61" s="38"/>
      <c r="G61" s="1"/>
      <c r="H61" s="1"/>
      <c r="I61" s="1"/>
      <c r="J61" s="44"/>
      <c r="K61" s="1">
        <v>9</v>
      </c>
      <c r="L61" s="1">
        <v>96</v>
      </c>
      <c r="M61" s="1">
        <v>50</v>
      </c>
      <c r="N61" s="44">
        <v>155</v>
      </c>
      <c r="O61" s="1">
        <v>12</v>
      </c>
      <c r="P61" s="1">
        <v>34</v>
      </c>
      <c r="Q61" s="1"/>
      <c r="R61" s="44">
        <v>46</v>
      </c>
      <c r="S61" s="47"/>
      <c r="T61" s="1"/>
      <c r="U61" s="1"/>
      <c r="V61" s="50"/>
      <c r="X61" s="1">
        <v>11</v>
      </c>
      <c r="Y61" s="1">
        <v>74</v>
      </c>
      <c r="Z61" s="1"/>
      <c r="AA61" s="50">
        <v>85</v>
      </c>
      <c r="AB61" s="1"/>
      <c r="AC61" s="1"/>
      <c r="AD61" s="1"/>
      <c r="AE61" s="47"/>
      <c r="AF61" s="47"/>
      <c r="AG61" s="1"/>
      <c r="AH61" s="1"/>
      <c r="AI61" s="1"/>
      <c r="AJ61" s="1"/>
    </row>
    <row r="62" spans="1:36" x14ac:dyDescent="0.3">
      <c r="A62" s="27" t="s">
        <v>158</v>
      </c>
      <c r="B62" s="27"/>
      <c r="C62" s="1">
        <v>14</v>
      </c>
      <c r="D62" s="1">
        <v>24</v>
      </c>
      <c r="E62" s="1"/>
      <c r="F62" s="38">
        <v>38</v>
      </c>
      <c r="G62" s="1">
        <v>12</v>
      </c>
      <c r="H62" s="1">
        <v>24</v>
      </c>
      <c r="I62" s="1"/>
      <c r="J62" s="44">
        <v>36</v>
      </c>
      <c r="K62" s="1">
        <v>17</v>
      </c>
      <c r="L62" s="27">
        <v>62</v>
      </c>
      <c r="M62" s="27"/>
      <c r="N62" s="44">
        <v>79</v>
      </c>
      <c r="O62" s="1"/>
      <c r="P62" s="1"/>
      <c r="Q62" s="1"/>
      <c r="R62" s="44"/>
      <c r="S62" s="47"/>
      <c r="T62" s="1"/>
      <c r="U62" s="1"/>
      <c r="V62" s="50"/>
      <c r="W62" s="61"/>
      <c r="X62" s="1"/>
      <c r="Y62" s="1"/>
      <c r="Z62" s="1"/>
      <c r="AA62" s="50"/>
      <c r="AB62" s="1"/>
      <c r="AC62" s="1"/>
      <c r="AD62" s="1"/>
      <c r="AE62" s="47"/>
      <c r="AF62" s="47"/>
      <c r="AG62" s="1"/>
      <c r="AH62" s="1"/>
      <c r="AI62" s="1"/>
      <c r="AJ62" s="1"/>
    </row>
    <row r="63" spans="1:36" x14ac:dyDescent="0.3">
      <c r="A63" s="29" t="s">
        <v>174</v>
      </c>
      <c r="B63" s="29"/>
      <c r="C63" s="1"/>
      <c r="D63" s="1"/>
      <c r="E63" s="1"/>
      <c r="F63" s="38"/>
      <c r="G63" s="7">
        <v>8</v>
      </c>
      <c r="H63" s="7">
        <v>21</v>
      </c>
      <c r="I63" s="1"/>
      <c r="J63" s="44">
        <v>29</v>
      </c>
      <c r="K63" s="1">
        <v>20</v>
      </c>
      <c r="L63" s="1">
        <v>76</v>
      </c>
      <c r="M63" s="1">
        <v>40</v>
      </c>
      <c r="N63" s="44">
        <v>136</v>
      </c>
      <c r="O63" s="1"/>
      <c r="P63" s="1"/>
      <c r="Q63" s="1"/>
      <c r="R63" s="44"/>
      <c r="S63" s="47"/>
      <c r="T63" s="1"/>
      <c r="U63" s="1"/>
      <c r="V63" s="50"/>
      <c r="W63" s="61"/>
      <c r="X63" s="1"/>
      <c r="Y63" s="1"/>
      <c r="Z63" s="1"/>
      <c r="AA63" s="50"/>
      <c r="AB63" s="1"/>
      <c r="AC63" s="1"/>
      <c r="AD63" s="1"/>
      <c r="AE63" s="47"/>
      <c r="AF63" s="47"/>
      <c r="AG63" s="1"/>
      <c r="AH63" s="1"/>
      <c r="AI63" s="1"/>
      <c r="AJ63" s="1"/>
    </row>
    <row r="64" spans="1:36" x14ac:dyDescent="0.3">
      <c r="A64" s="29" t="s">
        <v>161</v>
      </c>
      <c r="B64" s="29"/>
      <c r="C64" s="1"/>
      <c r="D64" s="1"/>
      <c r="E64" s="1"/>
      <c r="F64" s="38"/>
      <c r="G64" s="1">
        <v>24</v>
      </c>
      <c r="H64" s="1">
        <v>30</v>
      </c>
      <c r="I64" s="27"/>
      <c r="J64" s="44">
        <v>54</v>
      </c>
      <c r="K64" s="1">
        <v>23</v>
      </c>
      <c r="L64" s="1">
        <v>68</v>
      </c>
      <c r="M64" s="1">
        <v>10</v>
      </c>
      <c r="N64" s="44">
        <v>101</v>
      </c>
      <c r="O64" s="1"/>
      <c r="P64" s="1"/>
      <c r="Q64" s="1"/>
      <c r="R64" s="44"/>
      <c r="S64" s="47"/>
      <c r="T64" s="1"/>
      <c r="U64" s="1"/>
      <c r="V64" s="50"/>
      <c r="X64" s="1"/>
      <c r="Y64" s="1"/>
      <c r="Z64" s="1"/>
      <c r="AA64" s="50"/>
      <c r="AB64" s="1"/>
      <c r="AC64" s="1"/>
      <c r="AD64" s="1"/>
      <c r="AE64" s="47"/>
      <c r="AF64" s="47"/>
      <c r="AG64" s="1"/>
      <c r="AH64" s="1"/>
      <c r="AI64" s="1"/>
      <c r="AJ64" s="1"/>
    </row>
    <row r="65" spans="1:36" x14ac:dyDescent="0.3">
      <c r="A65" s="29" t="s">
        <v>185</v>
      </c>
      <c r="B65" s="29"/>
      <c r="C65" s="1"/>
      <c r="D65" s="1"/>
      <c r="E65" s="1"/>
      <c r="F65" s="38"/>
      <c r="G65" s="1"/>
      <c r="H65" s="1"/>
      <c r="I65" s="1"/>
      <c r="J65" s="44"/>
      <c r="K65" s="1">
        <v>9</v>
      </c>
      <c r="L65" s="1">
        <v>58</v>
      </c>
      <c r="M65" s="1"/>
      <c r="N65" s="44">
        <v>67</v>
      </c>
      <c r="O65" s="1">
        <v>18</v>
      </c>
      <c r="P65" s="1">
        <v>39</v>
      </c>
      <c r="Q65" s="1">
        <v>20</v>
      </c>
      <c r="R65" s="44">
        <v>77</v>
      </c>
      <c r="S65" s="47"/>
      <c r="T65" s="1"/>
      <c r="U65" s="1"/>
      <c r="V65" s="50"/>
      <c r="X65" s="1">
        <v>16</v>
      </c>
      <c r="Y65" s="1">
        <v>76</v>
      </c>
      <c r="Z65" s="1"/>
      <c r="AA65" s="50">
        <v>92</v>
      </c>
      <c r="AB65" s="1"/>
      <c r="AC65" s="1"/>
      <c r="AD65" s="1"/>
      <c r="AE65" s="47"/>
      <c r="AF65" s="47"/>
      <c r="AG65" s="1"/>
      <c r="AH65" s="1"/>
      <c r="AI65" s="1"/>
      <c r="AJ65" s="1"/>
    </row>
    <row r="66" spans="1:36" x14ac:dyDescent="0.3">
      <c r="A66" s="29" t="s">
        <v>194</v>
      </c>
      <c r="B66" s="29"/>
      <c r="C66" s="1"/>
      <c r="D66" s="1"/>
      <c r="E66" s="1"/>
      <c r="F66" s="38"/>
      <c r="G66" s="1"/>
      <c r="H66" s="1"/>
      <c r="I66" s="1"/>
      <c r="J66" s="44"/>
      <c r="K66" s="1"/>
      <c r="L66" s="1"/>
      <c r="M66" s="1"/>
      <c r="N66" s="44"/>
      <c r="O66" s="1">
        <v>19</v>
      </c>
      <c r="P66" s="1">
        <v>40</v>
      </c>
      <c r="Q66" s="1">
        <v>40</v>
      </c>
      <c r="R66" s="44">
        <v>99</v>
      </c>
      <c r="S66" s="47">
        <v>6</v>
      </c>
      <c r="T66" s="1">
        <v>23</v>
      </c>
      <c r="U66" s="1"/>
      <c r="V66" s="50">
        <v>29</v>
      </c>
      <c r="X66" s="1">
        <v>8</v>
      </c>
      <c r="Y66" s="1">
        <v>48</v>
      </c>
      <c r="Z66" s="1"/>
      <c r="AA66" s="50">
        <v>56</v>
      </c>
      <c r="AB66" s="1"/>
      <c r="AC66" s="1"/>
      <c r="AD66" s="1"/>
      <c r="AE66" s="47"/>
      <c r="AF66" s="47"/>
      <c r="AG66" s="1"/>
      <c r="AH66" s="1"/>
      <c r="AI66" s="1"/>
      <c r="AJ66" s="1"/>
    </row>
    <row r="67" spans="1:36" x14ac:dyDescent="0.3">
      <c r="A67" s="29" t="s">
        <v>197</v>
      </c>
      <c r="B67" s="29"/>
      <c r="C67" s="1"/>
      <c r="D67" s="1"/>
      <c r="E67" s="1"/>
      <c r="F67" s="38"/>
      <c r="G67" s="1"/>
      <c r="H67" s="1"/>
      <c r="I67" s="1"/>
      <c r="J67" s="44"/>
      <c r="K67" s="1"/>
      <c r="L67" s="1"/>
      <c r="M67" s="1"/>
      <c r="N67" s="44"/>
      <c r="O67" s="1">
        <v>10</v>
      </c>
      <c r="P67" s="1">
        <v>27</v>
      </c>
      <c r="Q67" s="1"/>
      <c r="R67" s="44">
        <v>37</v>
      </c>
      <c r="S67" s="47">
        <v>17</v>
      </c>
      <c r="T67" s="1">
        <v>36</v>
      </c>
      <c r="U67" s="1">
        <v>30</v>
      </c>
      <c r="V67" s="50">
        <v>83</v>
      </c>
      <c r="X67" s="1">
        <v>18</v>
      </c>
      <c r="Y67" s="1">
        <v>88</v>
      </c>
      <c r="Z67" s="1">
        <v>40</v>
      </c>
      <c r="AA67" s="50">
        <v>146</v>
      </c>
      <c r="AB67" s="1"/>
      <c r="AC67" s="1"/>
      <c r="AD67" s="1"/>
      <c r="AE67" s="47"/>
      <c r="AF67" s="47"/>
      <c r="AG67" s="1"/>
      <c r="AH67" s="1"/>
      <c r="AI67" s="1"/>
      <c r="AJ67" s="1"/>
    </row>
    <row r="68" spans="1:36" x14ac:dyDescent="0.3">
      <c r="A68" s="27" t="s">
        <v>154</v>
      </c>
      <c r="B68" s="27"/>
      <c r="C68" s="1">
        <v>23</v>
      </c>
      <c r="D68" s="1">
        <v>28</v>
      </c>
      <c r="E68" s="1"/>
      <c r="F68" s="38">
        <v>51</v>
      </c>
      <c r="G68" s="1">
        <v>21</v>
      </c>
      <c r="H68" s="1">
        <v>25</v>
      </c>
      <c r="I68" s="1"/>
      <c r="J68" s="44">
        <v>46</v>
      </c>
      <c r="K68" s="1"/>
      <c r="L68" s="1"/>
      <c r="M68" s="1"/>
      <c r="N68" s="44"/>
      <c r="O68" s="1">
        <v>30</v>
      </c>
      <c r="P68" s="1">
        <v>35</v>
      </c>
      <c r="Q68" s="1"/>
      <c r="R68" s="44">
        <v>65</v>
      </c>
      <c r="S68" s="47"/>
      <c r="T68" s="1"/>
      <c r="U68" s="1"/>
      <c r="V68" s="50"/>
      <c r="X68" s="1"/>
      <c r="Y68" s="1"/>
      <c r="Z68" s="1"/>
      <c r="AA68" s="50"/>
      <c r="AB68" s="1"/>
      <c r="AC68" s="1"/>
      <c r="AD68" s="1"/>
      <c r="AE68" s="47"/>
      <c r="AF68" s="47"/>
      <c r="AG68" s="1"/>
      <c r="AH68" s="1"/>
      <c r="AI68" s="1"/>
      <c r="AJ68" s="1"/>
    </row>
    <row r="69" spans="1:36" x14ac:dyDescent="0.3">
      <c r="W69" s="41"/>
    </row>
    <row r="70" spans="1:36" x14ac:dyDescent="0.3">
      <c r="W70" s="41"/>
    </row>
    <row r="71" spans="1:36" x14ac:dyDescent="0.3">
      <c r="W71" s="41"/>
    </row>
    <row r="72" spans="1:36" x14ac:dyDescent="0.3">
      <c r="W72" s="41"/>
    </row>
    <row r="73" spans="1:36" x14ac:dyDescent="0.3">
      <c r="W73" s="41"/>
    </row>
    <row r="74" spans="1:36" x14ac:dyDescent="0.3">
      <c r="W74" s="41"/>
    </row>
    <row r="75" spans="1:36" x14ac:dyDescent="0.3">
      <c r="W75" s="41"/>
    </row>
    <row r="76" spans="1:36" x14ac:dyDescent="0.3">
      <c r="W76" s="41"/>
    </row>
    <row r="77" spans="1:36" x14ac:dyDescent="0.3">
      <c r="W77" s="41"/>
    </row>
    <row r="78" spans="1:36" x14ac:dyDescent="0.3">
      <c r="W78" s="41"/>
    </row>
    <row r="79" spans="1:36" x14ac:dyDescent="0.3">
      <c r="W79" s="41"/>
    </row>
    <row r="80" spans="1:36" x14ac:dyDescent="0.3">
      <c r="W80" s="41"/>
    </row>
    <row r="81" spans="23:23" x14ac:dyDescent="0.3">
      <c r="W81" s="41"/>
    </row>
    <row r="82" spans="23:23" x14ac:dyDescent="0.3">
      <c r="W82" s="41"/>
    </row>
    <row r="83" spans="23:23" x14ac:dyDescent="0.3">
      <c r="W83" s="41"/>
    </row>
    <row r="84" spans="23:23" x14ac:dyDescent="0.3">
      <c r="W84" s="41"/>
    </row>
    <row r="85" spans="23:23" x14ac:dyDescent="0.3">
      <c r="W85" s="41"/>
    </row>
  </sheetData>
  <mergeCells count="9">
    <mergeCell ref="C4:AG4"/>
    <mergeCell ref="AB5:AE5"/>
    <mergeCell ref="X5:AA5"/>
    <mergeCell ref="S5:V5"/>
    <mergeCell ref="O5:R5"/>
    <mergeCell ref="C5:F5"/>
    <mergeCell ref="G5:J5"/>
    <mergeCell ref="K5:N5"/>
    <mergeCell ref="AG5:AJ5"/>
  </mergeCells>
  <phoneticPr fontId="3" type="noConversion"/>
  <pageMargins left="0.70000000000000007" right="0.70000000000000007" top="0.79000000000000015" bottom="0.79000000000000015" header="0.30000000000000004" footer="0.30000000000000004"/>
  <pageSetup paperSize="9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79"/>
  <sheetViews>
    <sheetView topLeftCell="A121" workbookViewId="0">
      <selection activeCell="G5" sqref="G5"/>
    </sheetView>
  </sheetViews>
  <sheetFormatPr defaultColWidth="8.88671875" defaultRowHeight="14.4" x14ac:dyDescent="0.3"/>
  <cols>
    <col min="1" max="1" width="16.44140625" customWidth="1"/>
    <col min="2" max="2" width="23" customWidth="1"/>
  </cols>
  <sheetData>
    <row r="1" spans="1:31" x14ac:dyDescent="0.3">
      <c r="A1" t="s">
        <v>91</v>
      </c>
      <c r="B1" s="35"/>
      <c r="G1" s="37"/>
      <c r="H1" s="37"/>
      <c r="I1" s="37"/>
    </row>
    <row r="2" spans="1:31" x14ac:dyDescent="0.3">
      <c r="G2" s="37"/>
      <c r="H2" s="37"/>
      <c r="I2" s="37"/>
    </row>
    <row r="3" spans="1:31" x14ac:dyDescent="0.3">
      <c r="G3" s="37"/>
      <c r="H3" s="37"/>
      <c r="I3" s="37"/>
    </row>
    <row r="4" spans="1:31" x14ac:dyDescent="0.3">
      <c r="G4" s="37"/>
      <c r="H4" s="37"/>
      <c r="I4" s="37"/>
    </row>
    <row r="5" spans="1:31" x14ac:dyDescent="0.3">
      <c r="G5" s="37"/>
      <c r="H5" s="37"/>
      <c r="I5" s="37"/>
    </row>
    <row r="6" spans="1:31" x14ac:dyDescent="0.3">
      <c r="G6" s="37"/>
      <c r="H6" s="37"/>
      <c r="I6" s="37"/>
    </row>
    <row r="7" spans="1:31" x14ac:dyDescent="0.3">
      <c r="A7" s="17" t="s">
        <v>92</v>
      </c>
      <c r="G7" s="37"/>
      <c r="H7" s="37"/>
      <c r="I7" s="37"/>
    </row>
    <row r="8" spans="1:31" x14ac:dyDescent="0.3">
      <c r="A8" s="17"/>
      <c r="B8" s="17"/>
      <c r="C8" s="17"/>
      <c r="D8" s="37"/>
      <c r="E8" s="37"/>
      <c r="F8" s="37"/>
      <c r="G8" s="37"/>
      <c r="H8" s="37"/>
      <c r="I8" s="37"/>
    </row>
    <row r="9" spans="1:31" ht="21" x14ac:dyDescent="0.4">
      <c r="A9" s="36" t="s">
        <v>88</v>
      </c>
      <c r="B9" s="3"/>
      <c r="C9" s="73" t="s">
        <v>137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</row>
    <row r="10" spans="1:31" ht="15" customHeight="1" x14ac:dyDescent="0.3">
      <c r="A10" s="3"/>
      <c r="B10" s="3"/>
      <c r="C10" s="75" t="s">
        <v>89</v>
      </c>
      <c r="D10" s="75"/>
      <c r="E10" s="75"/>
      <c r="F10" s="75"/>
      <c r="G10" s="75" t="s">
        <v>74</v>
      </c>
      <c r="H10" s="75"/>
      <c r="I10" s="75"/>
      <c r="J10" s="75"/>
      <c r="K10" s="75" t="s">
        <v>93</v>
      </c>
      <c r="L10" s="75"/>
      <c r="M10" s="75"/>
      <c r="N10" s="75"/>
      <c r="O10" s="75" t="s">
        <v>110</v>
      </c>
      <c r="P10" s="75"/>
      <c r="Q10" s="75"/>
      <c r="R10" s="75"/>
      <c r="S10" s="75" t="s">
        <v>117</v>
      </c>
      <c r="T10" s="75"/>
      <c r="U10" s="75"/>
      <c r="V10" s="75"/>
      <c r="W10" s="75" t="s">
        <v>125</v>
      </c>
      <c r="X10" s="75"/>
      <c r="Y10" s="75"/>
      <c r="Z10" s="75"/>
      <c r="AA10" s="75" t="s">
        <v>128</v>
      </c>
      <c r="AB10" s="75"/>
      <c r="AC10" s="75"/>
      <c r="AD10" s="75"/>
      <c r="AE10" s="77" t="s">
        <v>124</v>
      </c>
    </row>
    <row r="11" spans="1:31" x14ac:dyDescent="0.3">
      <c r="A11" s="2" t="s">
        <v>90</v>
      </c>
      <c r="B11" s="2" t="s">
        <v>0</v>
      </c>
      <c r="C11" s="2" t="s">
        <v>1</v>
      </c>
      <c r="D11" s="9" t="s">
        <v>2</v>
      </c>
      <c r="E11" s="2" t="s">
        <v>3</v>
      </c>
      <c r="F11" s="13" t="s">
        <v>4</v>
      </c>
      <c r="G11" s="6" t="s">
        <v>1</v>
      </c>
      <c r="H11" s="6" t="s">
        <v>2</v>
      </c>
      <c r="I11" s="6" t="s">
        <v>3</v>
      </c>
      <c r="J11" s="13" t="s">
        <v>4</v>
      </c>
      <c r="K11" s="6" t="s">
        <v>1</v>
      </c>
      <c r="L11" s="6" t="s">
        <v>2</v>
      </c>
      <c r="M11" s="6" t="s">
        <v>3</v>
      </c>
      <c r="N11" s="13" t="s">
        <v>4</v>
      </c>
      <c r="O11" s="2" t="s">
        <v>1</v>
      </c>
      <c r="P11" s="2" t="s">
        <v>2</v>
      </c>
      <c r="Q11" s="2" t="s">
        <v>3</v>
      </c>
      <c r="R11" s="13" t="s">
        <v>4</v>
      </c>
      <c r="S11" s="2" t="s">
        <v>1</v>
      </c>
      <c r="T11" s="2" t="s">
        <v>2</v>
      </c>
      <c r="U11" s="2" t="s">
        <v>3</v>
      </c>
      <c r="V11" s="13" t="s">
        <v>4</v>
      </c>
      <c r="W11" s="2" t="s">
        <v>1</v>
      </c>
      <c r="X11" s="2" t="s">
        <v>2</v>
      </c>
      <c r="Y11" s="2" t="s">
        <v>3</v>
      </c>
      <c r="Z11" s="13" t="s">
        <v>4</v>
      </c>
      <c r="AA11" s="2" t="s">
        <v>1</v>
      </c>
      <c r="AB11" s="2" t="s">
        <v>2</v>
      </c>
      <c r="AC11" s="2" t="s">
        <v>3</v>
      </c>
      <c r="AD11" s="13" t="s">
        <v>4</v>
      </c>
      <c r="AE11" s="77"/>
    </row>
    <row r="12" spans="1:31" ht="28.8" x14ac:dyDescent="0.3">
      <c r="A12" s="11" t="s">
        <v>5</v>
      </c>
      <c r="B12" s="4" t="s">
        <v>60</v>
      </c>
      <c r="C12" s="1">
        <v>3</v>
      </c>
      <c r="D12" s="1">
        <v>30</v>
      </c>
      <c r="E12" s="1">
        <v>60</v>
      </c>
      <c r="F12" s="31">
        <f>SUM(C12:E12)</f>
        <v>93</v>
      </c>
      <c r="G12" s="7">
        <v>6</v>
      </c>
      <c r="H12" s="7">
        <v>34</v>
      </c>
      <c r="I12" s="7">
        <v>80</v>
      </c>
      <c r="J12" s="26">
        <f>SUM(G12:I12)</f>
        <v>120</v>
      </c>
      <c r="K12" s="1">
        <v>4</v>
      </c>
      <c r="L12" s="1">
        <f>34*2</f>
        <v>68</v>
      </c>
      <c r="M12" s="1">
        <v>80</v>
      </c>
      <c r="N12" s="26">
        <f>SUM(K12:M12)</f>
        <v>152</v>
      </c>
      <c r="O12" s="1">
        <v>8</v>
      </c>
      <c r="P12" s="1">
        <v>30</v>
      </c>
      <c r="Q12" s="1" t="s">
        <v>127</v>
      </c>
      <c r="R12" s="13">
        <f>SUM(O12:Q12)</f>
        <v>38</v>
      </c>
      <c r="S12" s="1">
        <v>8</v>
      </c>
      <c r="T12" s="1">
        <v>32</v>
      </c>
      <c r="U12" s="1">
        <v>100</v>
      </c>
      <c r="V12" s="26">
        <f>SUM(S12:U12)</f>
        <v>140</v>
      </c>
      <c r="W12" s="1">
        <v>9</v>
      </c>
      <c r="X12" s="1">
        <f>40*2</f>
        <v>80</v>
      </c>
      <c r="Y12" s="1" t="s">
        <v>127</v>
      </c>
      <c r="Z12" s="13">
        <f t="shared" ref="Z12:Z17" si="0">SUM(W12:Y12)</f>
        <v>89</v>
      </c>
      <c r="AA12" s="1">
        <v>7</v>
      </c>
      <c r="AB12" s="1">
        <v>28</v>
      </c>
      <c r="AC12" s="1">
        <v>60</v>
      </c>
      <c r="AD12" s="32">
        <f>SUM(AA12,AB12,AC12)</f>
        <v>95</v>
      </c>
      <c r="AE12" s="33">
        <f>SUM(V12,N12,J12,AD12)</f>
        <v>507</v>
      </c>
    </row>
    <row r="13" spans="1:31" x14ac:dyDescent="0.3">
      <c r="A13" s="11" t="s">
        <v>6</v>
      </c>
      <c r="B13" s="7" t="s">
        <v>78</v>
      </c>
      <c r="C13" s="1"/>
      <c r="D13" s="1"/>
      <c r="E13" s="1"/>
      <c r="F13" s="14"/>
      <c r="G13" s="1">
        <v>8</v>
      </c>
      <c r="H13" s="1">
        <v>31</v>
      </c>
      <c r="I13" s="1">
        <v>40</v>
      </c>
      <c r="J13" s="31">
        <f>SUM(G13:I13)</f>
        <v>79</v>
      </c>
      <c r="K13" s="1">
        <v>9</v>
      </c>
      <c r="L13" s="1">
        <f>34*2</f>
        <v>68</v>
      </c>
      <c r="M13" s="1">
        <v>60</v>
      </c>
      <c r="N13" s="26">
        <f>SUM(K13:M13)</f>
        <v>137</v>
      </c>
      <c r="O13" s="1">
        <v>5</v>
      </c>
      <c r="P13" s="1">
        <v>23</v>
      </c>
      <c r="Q13" s="1"/>
      <c r="R13" s="28">
        <f>SUM(O13:Q13)</f>
        <v>28</v>
      </c>
      <c r="S13" s="1">
        <v>6</v>
      </c>
      <c r="T13" s="1">
        <v>29</v>
      </c>
      <c r="U13" s="1">
        <v>50</v>
      </c>
      <c r="V13" s="26">
        <f>SUM(S13:U13)</f>
        <v>85</v>
      </c>
      <c r="W13" s="1">
        <v>8</v>
      </c>
      <c r="X13" s="1">
        <f>36*2</f>
        <v>72</v>
      </c>
      <c r="Y13" s="1">
        <v>70</v>
      </c>
      <c r="Z13" s="26">
        <f t="shared" si="0"/>
        <v>150</v>
      </c>
      <c r="AA13" s="1">
        <v>10</v>
      </c>
      <c r="AB13" s="1">
        <v>35</v>
      </c>
      <c r="AC13" s="1">
        <v>40</v>
      </c>
      <c r="AD13" s="32">
        <f>SUM(AA13,AB13,AC13)</f>
        <v>85</v>
      </c>
      <c r="AE13" s="33">
        <f>SUM(Z13,N13,V13,AD13)</f>
        <v>457</v>
      </c>
    </row>
    <row r="14" spans="1:31" ht="16.5" customHeight="1" x14ac:dyDescent="0.3">
      <c r="A14" s="11" t="s">
        <v>7</v>
      </c>
      <c r="B14" s="1" t="s">
        <v>53</v>
      </c>
      <c r="C14" s="1">
        <v>12</v>
      </c>
      <c r="D14" s="1">
        <v>25</v>
      </c>
      <c r="E14" s="1"/>
      <c r="F14" s="31">
        <f>SUM(C14:E14)</f>
        <v>37</v>
      </c>
      <c r="G14" s="1"/>
      <c r="H14" s="1"/>
      <c r="I14" s="1"/>
      <c r="J14" s="13"/>
      <c r="K14" s="1">
        <v>18</v>
      </c>
      <c r="L14" s="1">
        <f>32*2</f>
        <v>64</v>
      </c>
      <c r="M14" s="1">
        <v>50</v>
      </c>
      <c r="N14" s="26">
        <f>SUM(K14:M14)</f>
        <v>132</v>
      </c>
      <c r="O14" s="1">
        <v>14</v>
      </c>
      <c r="P14" s="1">
        <v>27</v>
      </c>
      <c r="Q14" s="1">
        <v>10</v>
      </c>
      <c r="R14" s="26">
        <f>SUM(O14:Q14)</f>
        <v>51</v>
      </c>
      <c r="S14" s="1"/>
      <c r="T14" s="1"/>
      <c r="U14" s="1"/>
      <c r="V14" s="13"/>
      <c r="W14" s="1">
        <v>13</v>
      </c>
      <c r="X14" s="1">
        <f>29*2</f>
        <v>58</v>
      </c>
      <c r="Y14" s="1"/>
      <c r="Z14" s="26">
        <f t="shared" si="0"/>
        <v>71</v>
      </c>
      <c r="AA14" s="1">
        <v>23</v>
      </c>
      <c r="AB14" s="1">
        <v>37</v>
      </c>
      <c r="AC14" s="1">
        <v>60</v>
      </c>
      <c r="AD14" s="32">
        <f>SUM(AA14,AB14,AC14)</f>
        <v>120</v>
      </c>
      <c r="AE14" s="33">
        <f>SUM(AD14,N14,R14,Z14)</f>
        <v>374</v>
      </c>
    </row>
    <row r="15" spans="1:31" x14ac:dyDescent="0.3">
      <c r="A15" s="11" t="s">
        <v>8</v>
      </c>
      <c r="B15" s="1" t="s">
        <v>52</v>
      </c>
      <c r="C15" s="1">
        <v>12</v>
      </c>
      <c r="D15" s="1">
        <v>27</v>
      </c>
      <c r="E15" s="1">
        <v>30</v>
      </c>
      <c r="F15" s="26">
        <f>SUM(C15:E15)</f>
        <v>69</v>
      </c>
      <c r="G15" s="7">
        <v>17</v>
      </c>
      <c r="H15" s="7">
        <v>36</v>
      </c>
      <c r="I15" s="7">
        <v>70</v>
      </c>
      <c r="J15" s="26">
        <f>SUM(G15:I15)</f>
        <v>123</v>
      </c>
      <c r="K15" s="1">
        <v>6</v>
      </c>
      <c r="L15" s="1">
        <f>21*2</f>
        <v>42</v>
      </c>
      <c r="M15" s="1"/>
      <c r="N15" s="26">
        <f>SUM(K15:M15)</f>
        <v>48</v>
      </c>
      <c r="O15" s="1">
        <v>9</v>
      </c>
      <c r="P15" s="1">
        <v>24</v>
      </c>
      <c r="Q15" s="1"/>
      <c r="R15" s="28">
        <f>SUM(O15:Q15)</f>
        <v>33</v>
      </c>
      <c r="S15" s="1"/>
      <c r="T15" s="1"/>
      <c r="U15" s="1"/>
      <c r="V15" s="13"/>
      <c r="W15" s="1">
        <v>11</v>
      </c>
      <c r="X15" s="1">
        <f>34*2</f>
        <v>68</v>
      </c>
      <c r="Y15" s="1">
        <v>50</v>
      </c>
      <c r="Z15" s="26">
        <f t="shared" si="0"/>
        <v>129</v>
      </c>
      <c r="AA15" s="1">
        <v>10</v>
      </c>
      <c r="AB15" s="1">
        <v>31</v>
      </c>
      <c r="AC15" s="1"/>
      <c r="AD15" s="13">
        <f>SUM(AA15,AB15,AC15)</f>
        <v>41</v>
      </c>
      <c r="AE15" s="33">
        <f>SUM(Z15,J15,F15,N15)</f>
        <v>369</v>
      </c>
    </row>
    <row r="16" spans="1:31" x14ac:dyDescent="0.3">
      <c r="A16" s="11" t="s">
        <v>9</v>
      </c>
      <c r="B16" s="7" t="s">
        <v>75</v>
      </c>
      <c r="C16" s="1"/>
      <c r="D16" s="1"/>
      <c r="E16" s="1"/>
      <c r="F16" s="13"/>
      <c r="G16" s="1">
        <v>14</v>
      </c>
      <c r="H16" s="1">
        <v>37</v>
      </c>
      <c r="I16" s="1">
        <v>80</v>
      </c>
      <c r="J16" s="13">
        <f>SUM(G16:I16)</f>
        <v>131</v>
      </c>
      <c r="K16" s="1"/>
      <c r="L16" s="1"/>
      <c r="M16" s="1"/>
      <c r="N16" s="13"/>
      <c r="O16" s="1"/>
      <c r="P16" s="1"/>
      <c r="Q16" s="1"/>
      <c r="R16" s="13"/>
      <c r="S16" s="1"/>
      <c r="T16" s="1"/>
      <c r="U16" s="1"/>
      <c r="V16" s="13"/>
      <c r="W16" s="1">
        <v>9</v>
      </c>
      <c r="X16" s="1">
        <f>29*2</f>
        <v>58</v>
      </c>
      <c r="Y16" s="1">
        <v>10</v>
      </c>
      <c r="Z16" s="13">
        <f t="shared" si="0"/>
        <v>77</v>
      </c>
      <c r="AA16" s="1">
        <v>15</v>
      </c>
      <c r="AB16" s="1">
        <v>38</v>
      </c>
      <c r="AC16" s="1">
        <v>90</v>
      </c>
      <c r="AD16" s="13">
        <f>SUM(AA16,AB16,AC16)</f>
        <v>143</v>
      </c>
      <c r="AE16" s="30">
        <f>SUM(AD16,Z16,J16)</f>
        <v>351</v>
      </c>
    </row>
    <row r="17" spans="1:31" x14ac:dyDescent="0.3">
      <c r="A17" s="11" t="s">
        <v>10</v>
      </c>
      <c r="B17" s="7" t="s">
        <v>82</v>
      </c>
      <c r="C17" s="1"/>
      <c r="D17" s="1"/>
      <c r="E17" s="1"/>
      <c r="F17" s="14"/>
      <c r="G17" s="8">
        <v>5</v>
      </c>
      <c r="H17" s="1">
        <v>24</v>
      </c>
      <c r="I17" s="1">
        <v>10</v>
      </c>
      <c r="J17" s="26">
        <f>SUM(G17:I17)</f>
        <v>39</v>
      </c>
      <c r="K17" s="1">
        <v>3</v>
      </c>
      <c r="L17" s="1">
        <f>24*2</f>
        <v>48</v>
      </c>
      <c r="M17" s="1">
        <v>20</v>
      </c>
      <c r="N17" s="26">
        <f>SUM(K17:M17)</f>
        <v>71</v>
      </c>
      <c r="O17" s="1">
        <v>3</v>
      </c>
      <c r="P17" s="1">
        <v>29</v>
      </c>
      <c r="Q17" s="1" t="s">
        <v>127</v>
      </c>
      <c r="R17" s="28">
        <f>SUM(O17:Q17)</f>
        <v>32</v>
      </c>
      <c r="S17" s="1">
        <v>6</v>
      </c>
      <c r="T17" s="1">
        <v>32</v>
      </c>
      <c r="U17" s="1">
        <v>90</v>
      </c>
      <c r="V17" s="26">
        <f>SUM(S17:U17)</f>
        <v>128</v>
      </c>
      <c r="W17" s="1">
        <v>4</v>
      </c>
      <c r="X17" s="1">
        <f>26*2</f>
        <v>52</v>
      </c>
      <c r="Y17" s="1" t="s">
        <v>127</v>
      </c>
      <c r="Z17" s="26">
        <f t="shared" si="0"/>
        <v>56</v>
      </c>
      <c r="AA17" s="1"/>
      <c r="AB17" s="1"/>
      <c r="AC17" s="1"/>
      <c r="AD17" s="13"/>
      <c r="AE17" s="33">
        <f>SUM(V17,N17,Z17,J17)</f>
        <v>294</v>
      </c>
    </row>
    <row r="18" spans="1:31" x14ac:dyDescent="0.3">
      <c r="A18" s="11" t="s">
        <v>11</v>
      </c>
      <c r="B18" s="1" t="s">
        <v>56</v>
      </c>
      <c r="C18" s="1">
        <v>7</v>
      </c>
      <c r="D18" s="1">
        <v>28</v>
      </c>
      <c r="E18" s="1">
        <v>40</v>
      </c>
      <c r="F18" s="13">
        <f>SUM(C18:E18)</f>
        <v>75</v>
      </c>
      <c r="G18" s="1"/>
      <c r="H18" s="1"/>
      <c r="I18" s="1"/>
      <c r="J18" s="13"/>
      <c r="K18" s="1">
        <v>4</v>
      </c>
      <c r="L18" s="1">
        <f>23*2</f>
        <v>46</v>
      </c>
      <c r="M18" s="1"/>
      <c r="N18" s="13">
        <f>SUM(K18:M18)</f>
        <v>50</v>
      </c>
      <c r="O18" s="1"/>
      <c r="P18" s="1"/>
      <c r="Q18" s="1"/>
      <c r="R18" s="13"/>
      <c r="S18" s="1"/>
      <c r="T18" s="1"/>
      <c r="U18" s="1"/>
      <c r="V18" s="13"/>
      <c r="W18" s="1"/>
      <c r="X18" s="1"/>
      <c r="Y18" s="1"/>
      <c r="Z18" s="13"/>
      <c r="AA18" s="1">
        <v>7</v>
      </c>
      <c r="AB18" s="1">
        <v>33</v>
      </c>
      <c r="AC18" s="1">
        <v>80</v>
      </c>
      <c r="AD18" s="13">
        <f>SUM(AA18,AB18,AC18)</f>
        <v>120</v>
      </c>
      <c r="AE18" s="30">
        <f>SUM(F18,N18,AD18)</f>
        <v>245</v>
      </c>
    </row>
    <row r="19" spans="1:31" x14ac:dyDescent="0.3">
      <c r="A19" s="11" t="s">
        <v>12</v>
      </c>
      <c r="B19" s="7" t="s">
        <v>111</v>
      </c>
      <c r="C19" s="1"/>
      <c r="D19" s="1"/>
      <c r="E19" s="1"/>
      <c r="F19" s="14"/>
      <c r="G19" s="1"/>
      <c r="H19" s="1"/>
      <c r="I19" s="1"/>
      <c r="J19" s="14"/>
      <c r="K19" s="7"/>
      <c r="L19" s="1"/>
      <c r="M19" s="1"/>
      <c r="N19" s="14"/>
      <c r="O19" s="1">
        <v>13</v>
      </c>
      <c r="P19" s="1">
        <v>29</v>
      </c>
      <c r="Q19" s="1">
        <v>30</v>
      </c>
      <c r="R19" s="32">
        <f>SUM(O19:Q19)</f>
        <v>72</v>
      </c>
      <c r="S19" s="1">
        <v>11</v>
      </c>
      <c r="T19" s="1">
        <v>28</v>
      </c>
      <c r="U19" s="1">
        <v>10</v>
      </c>
      <c r="V19" s="32">
        <f>SUM(S19:U19)</f>
        <v>49</v>
      </c>
      <c r="W19" s="1">
        <v>11</v>
      </c>
      <c r="X19" s="1">
        <f>31*2</f>
        <v>62</v>
      </c>
      <c r="Y19" s="1"/>
      <c r="Z19" s="32">
        <f>SUM(W19:Y19)</f>
        <v>73</v>
      </c>
      <c r="AA19" s="1">
        <v>9</v>
      </c>
      <c r="AB19" s="1">
        <v>25</v>
      </c>
      <c r="AC19" s="1"/>
      <c r="AD19" s="32">
        <f>SUM(AA19,AB19,AC19)</f>
        <v>34</v>
      </c>
      <c r="AE19" s="33">
        <f>SUM(AD19,Z19,V19,R19)</f>
        <v>228</v>
      </c>
    </row>
    <row r="20" spans="1:31" x14ac:dyDescent="0.3">
      <c r="A20" s="11" t="s">
        <v>13</v>
      </c>
      <c r="B20" s="7" t="s">
        <v>80</v>
      </c>
      <c r="C20" s="1"/>
      <c r="D20" s="1"/>
      <c r="E20" s="1"/>
      <c r="F20" s="14"/>
      <c r="G20" s="1">
        <v>6</v>
      </c>
      <c r="H20" s="1">
        <v>31</v>
      </c>
      <c r="I20" s="1">
        <v>70</v>
      </c>
      <c r="J20" s="13">
        <f>SUM(G20:I20)</f>
        <v>107</v>
      </c>
      <c r="K20" s="1">
        <v>2</v>
      </c>
      <c r="L20" s="1">
        <f>27*2</f>
        <v>54</v>
      </c>
      <c r="M20" s="1">
        <v>40</v>
      </c>
      <c r="N20" s="13">
        <f>SUM(K20:M20)</f>
        <v>96</v>
      </c>
      <c r="O20" s="1"/>
      <c r="P20" s="1"/>
      <c r="Q20" s="1"/>
      <c r="R20" s="13"/>
      <c r="S20" s="1"/>
      <c r="T20" s="1"/>
      <c r="U20" s="1"/>
      <c r="V20" s="13"/>
      <c r="W20" s="1"/>
      <c r="X20" s="1"/>
      <c r="Y20" s="1"/>
      <c r="Z20" s="13"/>
      <c r="AA20" s="1"/>
      <c r="AB20" s="1"/>
      <c r="AC20" s="1"/>
      <c r="AD20" s="13"/>
      <c r="AE20" s="30">
        <f>SUM(N20,J20)</f>
        <v>203</v>
      </c>
    </row>
    <row r="21" spans="1:31" x14ac:dyDescent="0.3">
      <c r="A21" s="11" t="s">
        <v>14</v>
      </c>
      <c r="B21" s="1" t="s">
        <v>95</v>
      </c>
      <c r="C21" s="1"/>
      <c r="D21" s="1"/>
      <c r="E21" s="1"/>
      <c r="F21" s="14"/>
      <c r="G21" s="1"/>
      <c r="H21" s="1"/>
      <c r="I21" s="1"/>
      <c r="J21" s="14"/>
      <c r="K21" s="1">
        <v>23</v>
      </c>
      <c r="L21" s="1">
        <f>38*2</f>
        <v>76</v>
      </c>
      <c r="M21" s="1">
        <v>100</v>
      </c>
      <c r="N21" s="13">
        <f>SUM(K21:M21)</f>
        <v>199</v>
      </c>
      <c r="O21" s="1"/>
      <c r="P21" s="1"/>
      <c r="Q21" s="1"/>
      <c r="R21" s="13"/>
      <c r="S21" s="1"/>
      <c r="T21" s="1"/>
      <c r="U21" s="1"/>
      <c r="V21" s="13"/>
      <c r="W21" s="1"/>
      <c r="X21" s="1"/>
      <c r="Y21" s="1"/>
      <c r="Z21" s="13"/>
      <c r="AA21" s="1"/>
      <c r="AB21" s="1"/>
      <c r="AC21" s="1"/>
      <c r="AD21" s="13"/>
      <c r="AE21" s="30">
        <f>SUM(N21)</f>
        <v>199</v>
      </c>
    </row>
    <row r="22" spans="1:31" x14ac:dyDescent="0.3">
      <c r="A22" s="11" t="s">
        <v>15</v>
      </c>
      <c r="B22" s="1" t="s">
        <v>59</v>
      </c>
      <c r="C22" s="1">
        <v>3</v>
      </c>
      <c r="D22" s="1">
        <v>25</v>
      </c>
      <c r="E22" s="1">
        <v>10</v>
      </c>
      <c r="F22" s="26">
        <f>SUM(C22:E22)</f>
        <v>38</v>
      </c>
      <c r="G22" s="7">
        <v>3</v>
      </c>
      <c r="H22" s="7">
        <v>23</v>
      </c>
      <c r="I22" s="1"/>
      <c r="J22" s="31">
        <f>SUM(G22:I22)</f>
        <v>26</v>
      </c>
      <c r="K22" s="1">
        <v>6</v>
      </c>
      <c r="L22" s="1">
        <f>25*2</f>
        <v>50</v>
      </c>
      <c r="M22" s="1">
        <v>30</v>
      </c>
      <c r="N22" s="26">
        <f>SUM(K22:M22)</f>
        <v>86</v>
      </c>
      <c r="O22" s="1"/>
      <c r="P22" s="1"/>
      <c r="Q22" s="1"/>
      <c r="R22" s="13"/>
      <c r="S22" s="1">
        <v>0</v>
      </c>
      <c r="T22" s="1">
        <v>21</v>
      </c>
      <c r="U22" s="1">
        <v>20</v>
      </c>
      <c r="V22" s="26">
        <f>SUM(S22:U22)</f>
        <v>41</v>
      </c>
      <c r="W22" s="1"/>
      <c r="X22" s="1"/>
      <c r="Y22" s="1"/>
      <c r="Z22" s="28"/>
      <c r="AA22" s="1">
        <v>3</v>
      </c>
      <c r="AB22" s="1">
        <v>20</v>
      </c>
      <c r="AC22" s="1">
        <v>10</v>
      </c>
      <c r="AD22" s="32">
        <f>SUM(AA22,AB22,AC22)</f>
        <v>33</v>
      </c>
      <c r="AE22" s="33">
        <f>SUM(N22,V22,F22,AD22)</f>
        <v>198</v>
      </c>
    </row>
    <row r="23" spans="1:31" x14ac:dyDescent="0.3">
      <c r="A23" s="12" t="s">
        <v>16</v>
      </c>
      <c r="B23" s="7" t="s">
        <v>126</v>
      </c>
      <c r="C23" s="1"/>
      <c r="D23" s="1"/>
      <c r="E23" s="7"/>
      <c r="F23" s="14"/>
      <c r="G23" s="7"/>
      <c r="H23" s="7"/>
      <c r="I23" s="7"/>
      <c r="J23" s="14"/>
      <c r="K23" s="7"/>
      <c r="L23" s="7"/>
      <c r="M23" s="7"/>
      <c r="N23" s="14"/>
      <c r="O23" s="7"/>
      <c r="P23" s="7"/>
      <c r="Q23" s="7"/>
      <c r="R23" s="14"/>
      <c r="S23" s="7"/>
      <c r="T23" s="7"/>
      <c r="U23" s="7"/>
      <c r="V23" s="13"/>
      <c r="W23" s="1">
        <v>9</v>
      </c>
      <c r="X23" s="1">
        <f>24*2</f>
        <v>48</v>
      </c>
      <c r="Y23" s="1"/>
      <c r="Z23" s="13">
        <f>SUM(W23:Y23)</f>
        <v>57</v>
      </c>
      <c r="AA23" s="1">
        <v>17</v>
      </c>
      <c r="AB23" s="1">
        <v>37</v>
      </c>
      <c r="AC23" s="1">
        <v>80</v>
      </c>
      <c r="AD23" s="13">
        <f>SUM(AA23,AB23,AC23)</f>
        <v>134</v>
      </c>
      <c r="AE23" s="30">
        <f>SUM(AD23,Z23)</f>
        <v>191</v>
      </c>
    </row>
    <row r="24" spans="1:31" x14ac:dyDescent="0.3">
      <c r="A24" s="12" t="s">
        <v>17</v>
      </c>
      <c r="B24" s="1" t="s">
        <v>97</v>
      </c>
      <c r="C24" s="1"/>
      <c r="D24" s="1"/>
      <c r="E24" s="1"/>
      <c r="F24" s="14"/>
      <c r="G24" s="1"/>
      <c r="H24" s="1"/>
      <c r="I24" s="1"/>
      <c r="J24" s="14"/>
      <c r="K24" s="1">
        <v>12</v>
      </c>
      <c r="L24" s="1">
        <f>38*2</f>
        <v>76</v>
      </c>
      <c r="M24" s="1">
        <v>90</v>
      </c>
      <c r="N24" s="13">
        <f>SUM(K24:M24)</f>
        <v>178</v>
      </c>
      <c r="O24" s="1"/>
      <c r="P24" s="1"/>
      <c r="Q24" s="1"/>
      <c r="R24" s="13"/>
      <c r="S24" s="1"/>
      <c r="T24" s="1"/>
      <c r="U24" s="1"/>
      <c r="V24" s="13"/>
      <c r="W24" s="1"/>
      <c r="X24" s="1"/>
      <c r="Y24" s="1"/>
      <c r="Z24" s="13"/>
      <c r="AA24" s="1"/>
      <c r="AB24" s="1"/>
      <c r="AC24" s="1"/>
      <c r="AD24" s="13"/>
      <c r="AE24" s="30">
        <f>SUM(N24)</f>
        <v>178</v>
      </c>
    </row>
    <row r="25" spans="1:31" x14ac:dyDescent="0.3">
      <c r="A25" s="12" t="s">
        <v>18</v>
      </c>
      <c r="B25" s="7" t="s">
        <v>81</v>
      </c>
      <c r="C25" s="1"/>
      <c r="D25" s="1"/>
      <c r="E25" s="1"/>
      <c r="F25" s="14"/>
      <c r="G25" s="1">
        <v>5</v>
      </c>
      <c r="H25" s="1">
        <v>29</v>
      </c>
      <c r="I25" s="1">
        <v>60</v>
      </c>
      <c r="J25" s="13">
        <f>SUM(G25:I25)</f>
        <v>94</v>
      </c>
      <c r="K25" s="1">
        <v>2</v>
      </c>
      <c r="L25" s="1">
        <f>23*2</f>
        <v>46</v>
      </c>
      <c r="M25" s="1"/>
      <c r="N25" s="13">
        <f>SUM(K25:M25)</f>
        <v>48</v>
      </c>
      <c r="O25" s="1">
        <v>6</v>
      </c>
      <c r="P25" s="1">
        <v>26</v>
      </c>
      <c r="Q25" s="1" t="s">
        <v>127</v>
      </c>
      <c r="R25" s="13">
        <f>SUM(O25:Q25)</f>
        <v>32</v>
      </c>
      <c r="S25" s="1"/>
      <c r="T25" s="1"/>
      <c r="U25" s="1"/>
      <c r="V25" s="13"/>
      <c r="W25" s="1"/>
      <c r="X25" s="1"/>
      <c r="Y25" s="1"/>
      <c r="Z25" s="13"/>
      <c r="AA25" s="1"/>
      <c r="AB25" s="1"/>
      <c r="AC25" s="1"/>
      <c r="AD25" s="13"/>
      <c r="AE25" s="30">
        <f>SUM(R25,N25,J25)</f>
        <v>174</v>
      </c>
    </row>
    <row r="26" spans="1:31" x14ac:dyDescent="0.3">
      <c r="A26" s="12" t="s">
        <v>19</v>
      </c>
      <c r="B26" s="7" t="s">
        <v>112</v>
      </c>
      <c r="C26" s="1"/>
      <c r="D26" s="1"/>
      <c r="E26" s="1"/>
      <c r="F26" s="14"/>
      <c r="G26" s="1"/>
      <c r="H26" s="1"/>
      <c r="I26" s="1"/>
      <c r="J26" s="14"/>
      <c r="K26" s="7"/>
      <c r="L26" s="1"/>
      <c r="M26" s="1"/>
      <c r="N26" s="14"/>
      <c r="O26" s="1">
        <v>12</v>
      </c>
      <c r="P26" s="1">
        <v>33</v>
      </c>
      <c r="Q26" s="1">
        <v>60</v>
      </c>
      <c r="R26" s="13">
        <f>SUM(O26:Q26)</f>
        <v>105</v>
      </c>
      <c r="S26" s="1">
        <v>4</v>
      </c>
      <c r="T26" s="1">
        <v>28</v>
      </c>
      <c r="U26" s="1">
        <v>20</v>
      </c>
      <c r="V26" s="13">
        <f>SUM(S26:U26)</f>
        <v>52</v>
      </c>
      <c r="W26" s="1"/>
      <c r="X26" s="1"/>
      <c r="Y26" s="1"/>
      <c r="Z26" s="13"/>
      <c r="AA26" s="1"/>
      <c r="AB26" s="1"/>
      <c r="AC26" s="1"/>
      <c r="AD26" s="13"/>
      <c r="AE26" s="30">
        <f>SUM(V26,R26)</f>
        <v>157</v>
      </c>
    </row>
    <row r="27" spans="1:31" x14ac:dyDescent="0.3">
      <c r="A27" s="12" t="s">
        <v>20</v>
      </c>
      <c r="B27" s="7" t="s">
        <v>118</v>
      </c>
      <c r="C27" s="1"/>
      <c r="D27" s="1"/>
      <c r="E27" s="1"/>
      <c r="F27" s="14"/>
      <c r="G27" s="1"/>
      <c r="H27" s="1"/>
      <c r="I27" s="1"/>
      <c r="J27" s="14"/>
      <c r="K27" s="7"/>
      <c r="L27" s="1"/>
      <c r="M27" s="1"/>
      <c r="N27" s="14"/>
      <c r="O27" s="1"/>
      <c r="P27" s="1"/>
      <c r="Q27" s="1"/>
      <c r="R27" s="14"/>
      <c r="S27" s="1">
        <v>15</v>
      </c>
      <c r="T27" s="1">
        <v>39</v>
      </c>
      <c r="U27" s="1">
        <v>100</v>
      </c>
      <c r="V27" s="13">
        <f>SUM(S27:U27)</f>
        <v>154</v>
      </c>
      <c r="W27" s="1"/>
      <c r="X27" s="1"/>
      <c r="Y27" s="1"/>
      <c r="Z27" s="13"/>
      <c r="AA27" s="1"/>
      <c r="AB27" s="1"/>
      <c r="AC27" s="1"/>
      <c r="AD27" s="13"/>
      <c r="AE27" s="30">
        <f>SUM(V27)</f>
        <v>154</v>
      </c>
    </row>
    <row r="28" spans="1:31" x14ac:dyDescent="0.3">
      <c r="A28" s="12" t="s">
        <v>21</v>
      </c>
      <c r="B28" s="4" t="s">
        <v>87</v>
      </c>
      <c r="C28" s="1"/>
      <c r="D28" s="1"/>
      <c r="E28" s="1"/>
      <c r="F28" s="13"/>
      <c r="G28" s="10">
        <v>3</v>
      </c>
      <c r="H28" s="10">
        <v>27</v>
      </c>
      <c r="I28" s="7">
        <v>40</v>
      </c>
      <c r="J28" s="15">
        <f>SUM(G28:I28)</f>
        <v>70</v>
      </c>
      <c r="K28" s="1"/>
      <c r="L28" s="1"/>
      <c r="M28" s="1"/>
      <c r="N28" s="13"/>
      <c r="O28" s="1">
        <v>6</v>
      </c>
      <c r="P28" s="1">
        <v>31</v>
      </c>
      <c r="Q28" s="1" t="s">
        <v>127</v>
      </c>
      <c r="R28" s="13">
        <f>SUM(O28:Q28)</f>
        <v>37</v>
      </c>
      <c r="S28" s="1"/>
      <c r="T28" s="1"/>
      <c r="U28" s="1"/>
      <c r="V28" s="13"/>
      <c r="W28" s="1">
        <v>2</v>
      </c>
      <c r="X28" s="1">
        <f>21*2</f>
        <v>42</v>
      </c>
      <c r="Y28" s="1" t="s">
        <v>127</v>
      </c>
      <c r="Z28" s="13">
        <f>SUM(W28:Y28)</f>
        <v>44</v>
      </c>
      <c r="AA28" s="1"/>
      <c r="AB28" s="1"/>
      <c r="AC28" s="1"/>
      <c r="AD28" s="13"/>
      <c r="AE28" s="30">
        <f>SUM(Z28,R28,J28)</f>
        <v>151</v>
      </c>
    </row>
    <row r="29" spans="1:31" x14ac:dyDescent="0.3">
      <c r="A29" s="12" t="s">
        <v>22</v>
      </c>
      <c r="B29" s="1" t="s">
        <v>54</v>
      </c>
      <c r="C29" s="1">
        <v>9</v>
      </c>
      <c r="D29" s="1">
        <v>38</v>
      </c>
      <c r="E29" s="1">
        <v>100</v>
      </c>
      <c r="F29" s="13">
        <f>SUM(C29:E29)</f>
        <v>147</v>
      </c>
      <c r="G29" s="1"/>
      <c r="H29" s="1"/>
      <c r="I29" s="1"/>
      <c r="J29" s="13"/>
      <c r="K29" s="1"/>
      <c r="L29" s="1"/>
      <c r="M29" s="1"/>
      <c r="N29" s="13"/>
      <c r="O29" s="1"/>
      <c r="P29" s="1"/>
      <c r="Q29" s="1"/>
      <c r="R29" s="13"/>
      <c r="S29" s="1"/>
      <c r="T29" s="1"/>
      <c r="U29" s="1"/>
      <c r="V29" s="13"/>
      <c r="W29" s="1"/>
      <c r="X29" s="1"/>
      <c r="Y29" s="1"/>
      <c r="Z29" s="13"/>
      <c r="AA29" s="1"/>
      <c r="AB29" s="1"/>
      <c r="AC29" s="1"/>
      <c r="AD29" s="13"/>
      <c r="AE29" s="30">
        <f>SUM(F29)</f>
        <v>147</v>
      </c>
    </row>
    <row r="30" spans="1:31" x14ac:dyDescent="0.3">
      <c r="A30" s="12" t="s">
        <v>23</v>
      </c>
      <c r="B30" s="7" t="s">
        <v>119</v>
      </c>
      <c r="C30" s="1"/>
      <c r="D30" s="1"/>
      <c r="E30" s="1"/>
      <c r="F30" s="14"/>
      <c r="G30" s="1"/>
      <c r="H30" s="1"/>
      <c r="I30" s="1"/>
      <c r="J30" s="14"/>
      <c r="K30" s="7"/>
      <c r="L30" s="1"/>
      <c r="M30" s="1"/>
      <c r="N30" s="14"/>
      <c r="O30" s="1"/>
      <c r="P30" s="1"/>
      <c r="Q30" s="1"/>
      <c r="R30" s="14"/>
      <c r="S30" s="1">
        <v>14</v>
      </c>
      <c r="T30" s="1">
        <v>30</v>
      </c>
      <c r="U30" s="1">
        <v>60</v>
      </c>
      <c r="V30" s="13">
        <f>SUM(S30:U30)</f>
        <v>104</v>
      </c>
      <c r="W30" s="1"/>
      <c r="X30" s="1"/>
      <c r="Y30" s="1"/>
      <c r="Z30" s="13"/>
      <c r="AA30" s="1">
        <v>13</v>
      </c>
      <c r="AB30" s="1">
        <v>29</v>
      </c>
      <c r="AC30" s="1"/>
      <c r="AD30" s="13">
        <f>SUM(AA30,AB30,AC30)</f>
        <v>42</v>
      </c>
      <c r="AE30" s="30">
        <f>SUM(AD30,V30)</f>
        <v>146</v>
      </c>
    </row>
    <row r="31" spans="1:31" x14ac:dyDescent="0.3">
      <c r="A31" s="12" t="s">
        <v>24</v>
      </c>
      <c r="B31" s="7" t="s">
        <v>76</v>
      </c>
      <c r="C31" s="1"/>
      <c r="D31" s="1"/>
      <c r="E31" s="1"/>
      <c r="F31" s="14"/>
      <c r="G31" s="1">
        <v>13</v>
      </c>
      <c r="H31" s="1">
        <v>26</v>
      </c>
      <c r="I31" s="1"/>
      <c r="J31" s="32">
        <f>SUM(G31:I31)</f>
        <v>39</v>
      </c>
      <c r="K31" s="1"/>
      <c r="L31" s="1"/>
      <c r="M31" s="1"/>
      <c r="N31" s="13"/>
      <c r="O31" s="1">
        <v>7</v>
      </c>
      <c r="P31" s="1">
        <v>18</v>
      </c>
      <c r="Q31" s="1"/>
      <c r="R31" s="32">
        <f>SUM(O31:Q31)</f>
        <v>25</v>
      </c>
      <c r="S31" s="1">
        <v>9</v>
      </c>
      <c r="T31" s="1">
        <v>23</v>
      </c>
      <c r="U31" s="1"/>
      <c r="V31" s="32">
        <f>SUM(S31:U31)</f>
        <v>32</v>
      </c>
      <c r="W31" s="1"/>
      <c r="X31" s="1"/>
      <c r="Y31" s="1"/>
      <c r="Z31" s="13"/>
      <c r="AA31" s="1">
        <v>14</v>
      </c>
      <c r="AB31" s="1">
        <v>28</v>
      </c>
      <c r="AC31" s="1"/>
      <c r="AD31" s="32">
        <f>SUM(AA31,AB31,AC31)</f>
        <v>42</v>
      </c>
      <c r="AE31" s="33">
        <f>SUM(AD31,V31,R31,J31)</f>
        <v>138</v>
      </c>
    </row>
    <row r="32" spans="1:31" x14ac:dyDescent="0.3">
      <c r="A32" s="12" t="s">
        <v>25</v>
      </c>
      <c r="B32" s="7" t="s">
        <v>131</v>
      </c>
      <c r="C32" s="1"/>
      <c r="D32" s="1"/>
      <c r="E32" s="7"/>
      <c r="F32" s="14"/>
      <c r="G32" s="7"/>
      <c r="H32" s="7"/>
      <c r="I32" s="7"/>
      <c r="J32" s="14"/>
      <c r="K32" s="7"/>
      <c r="L32" s="7"/>
      <c r="M32" s="7"/>
      <c r="N32" s="14"/>
      <c r="O32" s="7"/>
      <c r="P32" s="7"/>
      <c r="Q32" s="7"/>
      <c r="R32" s="14"/>
      <c r="S32" s="7"/>
      <c r="T32" s="7"/>
      <c r="U32" s="7"/>
      <c r="V32" s="13"/>
      <c r="W32" s="1"/>
      <c r="X32" s="1"/>
      <c r="Y32" s="1"/>
      <c r="Z32" s="14"/>
      <c r="AA32" s="1">
        <v>8</v>
      </c>
      <c r="AB32" s="1">
        <v>35</v>
      </c>
      <c r="AC32" s="1">
        <v>90</v>
      </c>
      <c r="AD32" s="13">
        <f>SUM(AA32,AB32,AC32)</f>
        <v>133</v>
      </c>
      <c r="AE32" s="30">
        <v>133</v>
      </c>
    </row>
    <row r="33" spans="1:31" x14ac:dyDescent="0.3">
      <c r="A33" s="12" t="s">
        <v>26</v>
      </c>
      <c r="B33" s="1" t="s">
        <v>58</v>
      </c>
      <c r="C33" s="1">
        <v>5</v>
      </c>
      <c r="D33" s="1">
        <v>36</v>
      </c>
      <c r="E33" s="1">
        <v>90</v>
      </c>
      <c r="F33" s="13">
        <f>SUM(C33:E33)</f>
        <v>131</v>
      </c>
      <c r="G33" s="1"/>
      <c r="H33" s="1"/>
      <c r="I33" s="1"/>
      <c r="J33" s="13"/>
      <c r="K33" s="1"/>
      <c r="L33" s="1"/>
      <c r="M33" s="1"/>
      <c r="N33" s="13"/>
      <c r="O33" s="1"/>
      <c r="P33" s="1"/>
      <c r="Q33" s="1"/>
      <c r="R33" s="13"/>
      <c r="S33" s="1"/>
      <c r="T33" s="1"/>
      <c r="U33" s="1"/>
      <c r="V33" s="13"/>
      <c r="W33" s="1"/>
      <c r="X33" s="1"/>
      <c r="Y33" s="1"/>
      <c r="Z33" s="13"/>
      <c r="AA33" s="1"/>
      <c r="AB33" s="1"/>
      <c r="AC33" s="1"/>
      <c r="AD33" s="13"/>
      <c r="AE33" s="30">
        <f>SUM(F33)</f>
        <v>131</v>
      </c>
    </row>
    <row r="34" spans="1:31" x14ac:dyDescent="0.3">
      <c r="A34" s="12" t="s">
        <v>27</v>
      </c>
      <c r="B34" s="1" t="s">
        <v>96</v>
      </c>
      <c r="C34" s="1"/>
      <c r="D34" s="1"/>
      <c r="E34" s="1"/>
      <c r="F34" s="14"/>
      <c r="G34" s="1"/>
      <c r="H34" s="1"/>
      <c r="I34" s="1"/>
      <c r="J34" s="14"/>
      <c r="K34" s="1">
        <v>18</v>
      </c>
      <c r="L34" s="1">
        <f>31*2</f>
        <v>62</v>
      </c>
      <c r="M34" s="1">
        <v>40</v>
      </c>
      <c r="N34" s="13">
        <f>SUM(K34:M34)</f>
        <v>120</v>
      </c>
      <c r="O34" s="1"/>
      <c r="P34" s="1"/>
      <c r="Q34" s="1"/>
      <c r="R34" s="13"/>
      <c r="S34" s="1"/>
      <c r="T34" s="1"/>
      <c r="U34" s="1"/>
      <c r="V34" s="13"/>
      <c r="W34" s="1"/>
      <c r="X34" s="1"/>
      <c r="Y34" s="1"/>
      <c r="Z34" s="13"/>
      <c r="AA34" s="1"/>
      <c r="AB34" s="1"/>
      <c r="AC34" s="1"/>
      <c r="AD34" s="13"/>
      <c r="AE34" s="30">
        <f>SUM(N34)</f>
        <v>120</v>
      </c>
    </row>
    <row r="35" spans="1:31" ht="15" customHeight="1" x14ac:dyDescent="0.3">
      <c r="A35" s="12" t="s">
        <v>28</v>
      </c>
      <c r="B35" s="7" t="s">
        <v>105</v>
      </c>
      <c r="C35" s="1"/>
      <c r="D35" s="1"/>
      <c r="E35" s="1"/>
      <c r="F35" s="14"/>
      <c r="G35" s="1"/>
      <c r="H35" s="1"/>
      <c r="I35" s="1"/>
      <c r="J35" s="14"/>
      <c r="K35" s="7">
        <v>2</v>
      </c>
      <c r="L35" s="1">
        <f>27*2</f>
        <v>54</v>
      </c>
      <c r="M35" s="1">
        <v>60</v>
      </c>
      <c r="N35" s="13">
        <f>SUM(K35:M35)</f>
        <v>116</v>
      </c>
      <c r="O35" s="1"/>
      <c r="P35" s="1"/>
      <c r="Q35" s="1"/>
      <c r="R35" s="13"/>
      <c r="S35" s="1"/>
      <c r="T35" s="1"/>
      <c r="U35" s="1"/>
      <c r="V35" s="13"/>
      <c r="W35" s="1"/>
      <c r="X35" s="1"/>
      <c r="Y35" s="1"/>
      <c r="Z35" s="13"/>
      <c r="AA35" s="1"/>
      <c r="AB35" s="1"/>
      <c r="AC35" s="1"/>
      <c r="AD35" s="13"/>
      <c r="AE35" s="30">
        <f>SUM(N35)</f>
        <v>116</v>
      </c>
    </row>
    <row r="36" spans="1:31" x14ac:dyDescent="0.3">
      <c r="A36" s="12" t="s">
        <v>29</v>
      </c>
      <c r="B36" s="7" t="s">
        <v>130</v>
      </c>
      <c r="C36" s="1"/>
      <c r="D36" s="1"/>
      <c r="E36" s="7"/>
      <c r="F36" s="14"/>
      <c r="G36" s="7"/>
      <c r="H36" s="7"/>
      <c r="I36" s="7"/>
      <c r="J36" s="14"/>
      <c r="K36" s="7"/>
      <c r="L36" s="7"/>
      <c r="M36" s="7"/>
      <c r="N36" s="14"/>
      <c r="O36" s="7"/>
      <c r="P36" s="7"/>
      <c r="Q36" s="7"/>
      <c r="R36" s="14"/>
      <c r="S36" s="7"/>
      <c r="T36" s="7"/>
      <c r="U36" s="7"/>
      <c r="V36" s="13"/>
      <c r="W36" s="1"/>
      <c r="X36" s="1"/>
      <c r="Y36" s="1"/>
      <c r="Z36" s="14"/>
      <c r="AA36" s="1">
        <v>9</v>
      </c>
      <c r="AB36" s="1">
        <v>30</v>
      </c>
      <c r="AC36" s="1">
        <v>70</v>
      </c>
      <c r="AD36" s="13">
        <f>SUM(AB36,AC36,AA36)</f>
        <v>109</v>
      </c>
      <c r="AE36" s="30">
        <v>109</v>
      </c>
    </row>
    <row r="37" spans="1:31" x14ac:dyDescent="0.3">
      <c r="A37" s="11" t="s">
        <v>30</v>
      </c>
      <c r="B37" s="1" t="s">
        <v>57</v>
      </c>
      <c r="C37" s="1">
        <v>5</v>
      </c>
      <c r="D37" s="1">
        <v>22</v>
      </c>
      <c r="E37" s="1">
        <v>10</v>
      </c>
      <c r="F37" s="13">
        <f>SUM(C37:E37)</f>
        <v>37</v>
      </c>
      <c r="G37" s="1"/>
      <c r="H37" s="1"/>
      <c r="I37" s="1"/>
      <c r="J37" s="13"/>
      <c r="K37" s="1">
        <v>8</v>
      </c>
      <c r="L37" s="1">
        <f>31*2</f>
        <v>62</v>
      </c>
      <c r="M37" s="1"/>
      <c r="N37" s="13">
        <f>SUM(K37:M37)</f>
        <v>70</v>
      </c>
      <c r="O37" s="1"/>
      <c r="P37" s="1"/>
      <c r="Q37" s="1"/>
      <c r="R37" s="13"/>
      <c r="S37" s="1"/>
      <c r="T37" s="1"/>
      <c r="U37" s="1"/>
      <c r="V37" s="13"/>
      <c r="W37" s="1"/>
      <c r="X37" s="1"/>
      <c r="Y37" s="1"/>
      <c r="Z37" s="13"/>
      <c r="AA37" s="1"/>
      <c r="AB37" s="1"/>
      <c r="AC37" s="1"/>
      <c r="AD37" s="13"/>
      <c r="AE37" s="30">
        <f>SUM(N37,F37)</f>
        <v>107</v>
      </c>
    </row>
    <row r="38" spans="1:31" x14ac:dyDescent="0.3">
      <c r="A38" s="12" t="s">
        <v>31</v>
      </c>
      <c r="B38" s="7" t="s">
        <v>120</v>
      </c>
      <c r="C38" s="1"/>
      <c r="D38" s="1"/>
      <c r="E38" s="1"/>
      <c r="F38" s="14"/>
      <c r="G38" s="1"/>
      <c r="H38" s="1"/>
      <c r="I38" s="1"/>
      <c r="J38" s="14"/>
      <c r="K38" s="7"/>
      <c r="L38" s="1"/>
      <c r="M38" s="1"/>
      <c r="N38" s="14"/>
      <c r="O38" s="1"/>
      <c r="P38" s="1"/>
      <c r="Q38" s="1"/>
      <c r="R38" s="14"/>
      <c r="S38" s="1">
        <v>5</v>
      </c>
      <c r="T38" s="1">
        <v>30</v>
      </c>
      <c r="U38" s="1">
        <v>70</v>
      </c>
      <c r="V38" s="13">
        <f>SUM(S38:U38)</f>
        <v>105</v>
      </c>
      <c r="W38" s="1"/>
      <c r="X38" s="1"/>
      <c r="Y38" s="1"/>
      <c r="Z38" s="13"/>
      <c r="AA38" s="1"/>
      <c r="AB38" s="1"/>
      <c r="AC38" s="1"/>
      <c r="AD38" s="13"/>
      <c r="AE38" s="30">
        <f>SUM(V38)</f>
        <v>105</v>
      </c>
    </row>
    <row r="39" spans="1:31" x14ac:dyDescent="0.3">
      <c r="A39" s="12" t="s">
        <v>32</v>
      </c>
      <c r="B39" s="8" t="s">
        <v>84</v>
      </c>
      <c r="C39" s="2"/>
      <c r="D39" s="5"/>
      <c r="E39" s="2"/>
      <c r="F39" s="13"/>
      <c r="G39" s="10">
        <v>4</v>
      </c>
      <c r="H39" s="10">
        <v>22</v>
      </c>
      <c r="I39" s="2"/>
      <c r="J39" s="16">
        <f>SUM(G39:I39)</f>
        <v>26</v>
      </c>
      <c r="K39" s="1"/>
      <c r="L39" s="1"/>
      <c r="M39" s="1"/>
      <c r="N39" s="13"/>
      <c r="O39" s="1"/>
      <c r="P39" s="1"/>
      <c r="Q39" s="1"/>
      <c r="R39" s="13"/>
      <c r="S39" s="1"/>
      <c r="T39" s="1"/>
      <c r="U39" s="1"/>
      <c r="V39" s="13"/>
      <c r="W39" s="1"/>
      <c r="X39" s="1"/>
      <c r="Y39" s="1"/>
      <c r="Z39" s="13"/>
      <c r="AA39" s="1">
        <v>2</v>
      </c>
      <c r="AB39" s="1">
        <v>27</v>
      </c>
      <c r="AC39" s="1">
        <v>50</v>
      </c>
      <c r="AD39" s="13">
        <f>SUM(AA39,AB39,AC39)</f>
        <v>79</v>
      </c>
      <c r="AE39" s="30">
        <f>SUM(J39,AD39)</f>
        <v>105</v>
      </c>
    </row>
    <row r="40" spans="1:31" x14ac:dyDescent="0.3">
      <c r="A40" s="12" t="s">
        <v>33</v>
      </c>
      <c r="B40" s="7" t="s">
        <v>83</v>
      </c>
      <c r="C40" s="9"/>
      <c r="D40" s="9"/>
      <c r="E40" s="9"/>
      <c r="F40" s="15"/>
      <c r="G40" s="8">
        <v>5</v>
      </c>
      <c r="H40" s="8">
        <v>26</v>
      </c>
      <c r="I40" s="9"/>
      <c r="J40" s="15">
        <f>SUM(G40:I40)</f>
        <v>31</v>
      </c>
      <c r="K40" s="1">
        <v>8</v>
      </c>
      <c r="L40" s="1">
        <f>30*2</f>
        <v>60</v>
      </c>
      <c r="M40" s="1"/>
      <c r="N40" s="13">
        <f>SUM(K40:M40)</f>
        <v>68</v>
      </c>
      <c r="O40" s="1"/>
      <c r="P40" s="1"/>
      <c r="Q40" s="1"/>
      <c r="R40" s="13"/>
      <c r="S40" s="1"/>
      <c r="T40" s="1"/>
      <c r="U40" s="1"/>
      <c r="V40" s="13"/>
      <c r="W40" s="1"/>
      <c r="X40" s="1"/>
      <c r="Y40" s="1"/>
      <c r="Z40" s="13"/>
      <c r="AA40" s="1"/>
      <c r="AB40" s="1"/>
      <c r="AC40" s="1"/>
      <c r="AD40" s="13"/>
      <c r="AE40" s="30">
        <f>SUM(N40,J40)</f>
        <v>99</v>
      </c>
    </row>
    <row r="41" spans="1:31" x14ac:dyDescent="0.3">
      <c r="A41" s="12" t="s">
        <v>34</v>
      </c>
      <c r="B41" s="7" t="s">
        <v>101</v>
      </c>
      <c r="C41" s="1"/>
      <c r="D41" s="1"/>
      <c r="E41" s="1"/>
      <c r="F41" s="14"/>
      <c r="G41" s="1"/>
      <c r="H41" s="1"/>
      <c r="I41" s="1"/>
      <c r="J41" s="14"/>
      <c r="K41" s="7">
        <v>6</v>
      </c>
      <c r="L41" s="1">
        <f>22*2</f>
        <v>44</v>
      </c>
      <c r="M41" s="1"/>
      <c r="N41" s="13">
        <f>SUM(K41:M41)</f>
        <v>50</v>
      </c>
      <c r="O41" s="1"/>
      <c r="P41" s="1"/>
      <c r="Q41" s="1"/>
      <c r="R41" s="13"/>
      <c r="S41" s="1"/>
      <c r="T41" s="1"/>
      <c r="U41" s="1"/>
      <c r="V41" s="13"/>
      <c r="W41" s="1"/>
      <c r="X41" s="1"/>
      <c r="Y41" s="1"/>
      <c r="Z41" s="13"/>
      <c r="AA41" s="1">
        <v>14</v>
      </c>
      <c r="AB41" s="1">
        <v>32</v>
      </c>
      <c r="AC41" s="1"/>
      <c r="AD41" s="13">
        <f>SUM(AA41,AB41,AC41)</f>
        <v>46</v>
      </c>
      <c r="AE41" s="30">
        <f>SUM(AD41,N41)</f>
        <v>96</v>
      </c>
    </row>
    <row r="42" spans="1:31" x14ac:dyDescent="0.3">
      <c r="A42" s="12" t="s">
        <v>35</v>
      </c>
      <c r="B42" s="10" t="s">
        <v>85</v>
      </c>
      <c r="C42" s="1"/>
      <c r="D42" s="1"/>
      <c r="E42" s="1"/>
      <c r="F42" s="13"/>
      <c r="G42" s="10">
        <v>4</v>
      </c>
      <c r="H42" s="10">
        <v>28</v>
      </c>
      <c r="I42" s="7">
        <v>50</v>
      </c>
      <c r="J42" s="15">
        <f>SUM(G42:I42)</f>
        <v>82</v>
      </c>
      <c r="K42" s="1"/>
      <c r="L42" s="1"/>
      <c r="M42" s="1"/>
      <c r="N42" s="13"/>
      <c r="O42" s="1"/>
      <c r="P42" s="1"/>
      <c r="Q42" s="1"/>
      <c r="R42" s="13"/>
      <c r="S42" s="1"/>
      <c r="T42" s="1"/>
      <c r="U42" s="1"/>
      <c r="V42" s="13"/>
      <c r="W42" s="1"/>
      <c r="X42" s="1"/>
      <c r="Y42" s="1"/>
      <c r="Z42" s="13"/>
      <c r="AA42" s="1"/>
      <c r="AB42" s="1"/>
      <c r="AC42" s="1"/>
      <c r="AD42" s="13"/>
      <c r="AE42" s="30">
        <f>SUM(J42)</f>
        <v>82</v>
      </c>
    </row>
    <row r="43" spans="1:31" x14ac:dyDescent="0.3">
      <c r="A43" s="12" t="s">
        <v>36</v>
      </c>
      <c r="B43" s="7" t="s">
        <v>129</v>
      </c>
      <c r="C43" s="1"/>
      <c r="D43" s="1"/>
      <c r="E43" s="7"/>
      <c r="F43" s="14"/>
      <c r="G43" s="7"/>
      <c r="H43" s="7"/>
      <c r="I43" s="7"/>
      <c r="J43" s="14"/>
      <c r="K43" s="7"/>
      <c r="L43" s="7"/>
      <c r="M43" s="7"/>
      <c r="N43" s="14"/>
      <c r="O43" s="7"/>
      <c r="P43" s="7"/>
      <c r="Q43" s="7"/>
      <c r="R43" s="14"/>
      <c r="S43" s="7"/>
      <c r="T43" s="7"/>
      <c r="U43" s="7"/>
      <c r="V43" s="13"/>
      <c r="W43" s="1"/>
      <c r="X43" s="1"/>
      <c r="Y43" s="1"/>
      <c r="Z43" s="14"/>
      <c r="AA43" s="1">
        <v>15</v>
      </c>
      <c r="AB43" s="1">
        <v>33</v>
      </c>
      <c r="AC43" s="1">
        <v>30</v>
      </c>
      <c r="AD43" s="13">
        <f>SUM(AA43,AB43,AC43)</f>
        <v>78</v>
      </c>
      <c r="AE43" s="30">
        <v>78</v>
      </c>
    </row>
    <row r="44" spans="1:31" x14ac:dyDescent="0.3">
      <c r="A44" s="12" t="s">
        <v>37</v>
      </c>
      <c r="B44" s="7" t="s">
        <v>108</v>
      </c>
      <c r="C44" s="1"/>
      <c r="D44" s="1"/>
      <c r="E44" s="1"/>
      <c r="F44" s="14"/>
      <c r="G44" s="1"/>
      <c r="H44" s="1"/>
      <c r="I44" s="1"/>
      <c r="J44" s="14"/>
      <c r="K44" s="7">
        <v>0</v>
      </c>
      <c r="L44" s="1">
        <f>15*2</f>
        <v>30</v>
      </c>
      <c r="M44" s="1"/>
      <c r="N44" s="13">
        <f>SUM(K44:M44)</f>
        <v>30</v>
      </c>
      <c r="O44" s="1">
        <v>0</v>
      </c>
      <c r="P44" s="1">
        <v>26</v>
      </c>
      <c r="Q44" s="1"/>
      <c r="R44" s="13">
        <f>SUM(O44:Q44)</f>
        <v>26</v>
      </c>
      <c r="S44" s="1">
        <v>0</v>
      </c>
      <c r="T44" s="1">
        <v>17</v>
      </c>
      <c r="U44" s="1"/>
      <c r="V44" s="13">
        <f>SUM(S44:U44)</f>
        <v>17</v>
      </c>
      <c r="W44" s="1"/>
      <c r="X44" s="1"/>
      <c r="Y44" s="1"/>
      <c r="Z44" s="13"/>
      <c r="AA44" s="1"/>
      <c r="AB44" s="1"/>
      <c r="AC44" s="1"/>
      <c r="AD44" s="13"/>
      <c r="AE44" s="30">
        <f>SUM(V44,R44,N44)</f>
        <v>73</v>
      </c>
    </row>
    <row r="45" spans="1:31" x14ac:dyDescent="0.3">
      <c r="A45" s="12" t="s">
        <v>38</v>
      </c>
      <c r="B45" s="7" t="s">
        <v>133</v>
      </c>
      <c r="C45" s="1"/>
      <c r="D45" s="1"/>
      <c r="E45" s="7"/>
      <c r="F45" s="14"/>
      <c r="G45" s="7"/>
      <c r="H45" s="7"/>
      <c r="I45" s="7"/>
      <c r="J45" s="14"/>
      <c r="K45" s="7"/>
      <c r="L45" s="7"/>
      <c r="M45" s="7"/>
      <c r="N45" s="14"/>
      <c r="O45" s="7"/>
      <c r="P45" s="7"/>
      <c r="Q45" s="7"/>
      <c r="R45" s="14"/>
      <c r="S45" s="7"/>
      <c r="T45" s="7"/>
      <c r="U45" s="7"/>
      <c r="V45" s="13"/>
      <c r="W45" s="1"/>
      <c r="X45" s="1"/>
      <c r="Y45" s="1"/>
      <c r="Z45" s="14"/>
      <c r="AA45" s="1">
        <v>4</v>
      </c>
      <c r="AB45" s="1">
        <v>27</v>
      </c>
      <c r="AC45" s="1">
        <v>40</v>
      </c>
      <c r="AD45" s="13">
        <f>SUM(AA45,AB45,AC45)</f>
        <v>71</v>
      </c>
      <c r="AE45" s="30">
        <v>71</v>
      </c>
    </row>
    <row r="46" spans="1:31" x14ac:dyDescent="0.3">
      <c r="A46" s="12" t="s">
        <v>39</v>
      </c>
      <c r="B46" s="7" t="s">
        <v>100</v>
      </c>
      <c r="C46" s="1"/>
      <c r="D46" s="1"/>
      <c r="E46" s="1"/>
      <c r="F46" s="14"/>
      <c r="G46" s="1"/>
      <c r="H46" s="1"/>
      <c r="I46" s="1"/>
      <c r="J46" s="14"/>
      <c r="K46" s="7"/>
      <c r="L46" s="1"/>
      <c r="M46" s="1"/>
      <c r="N46" s="14"/>
      <c r="O46" s="1"/>
      <c r="P46" s="1"/>
      <c r="Q46" s="1"/>
      <c r="R46" s="14"/>
      <c r="S46" s="1">
        <v>12</v>
      </c>
      <c r="T46" s="1">
        <v>28</v>
      </c>
      <c r="U46" s="1">
        <v>30</v>
      </c>
      <c r="V46" s="13">
        <f>SUM(S46:U46)</f>
        <v>70</v>
      </c>
      <c r="W46" s="1"/>
      <c r="X46" s="1"/>
      <c r="Y46" s="1"/>
      <c r="Z46" s="13"/>
      <c r="AA46" s="1"/>
      <c r="AB46" s="1"/>
      <c r="AC46" s="1"/>
      <c r="AD46" s="13"/>
      <c r="AE46" s="30">
        <f>SUM(V46)</f>
        <v>70</v>
      </c>
    </row>
    <row r="47" spans="1:31" x14ac:dyDescent="0.3">
      <c r="A47" s="12" t="s">
        <v>40</v>
      </c>
      <c r="B47" s="1" t="s">
        <v>99</v>
      </c>
      <c r="C47" s="1"/>
      <c r="D47" s="1"/>
      <c r="E47" s="1"/>
      <c r="F47" s="14"/>
      <c r="G47" s="1"/>
      <c r="H47" s="1"/>
      <c r="I47" s="1"/>
      <c r="J47" s="14"/>
      <c r="K47" s="1">
        <v>9</v>
      </c>
      <c r="L47" s="1">
        <f>30*2</f>
        <v>60</v>
      </c>
      <c r="M47" s="1"/>
      <c r="N47" s="13">
        <f>SUM(K47:M47)</f>
        <v>69</v>
      </c>
      <c r="O47" s="1"/>
      <c r="P47" s="1"/>
      <c r="Q47" s="1"/>
      <c r="R47" s="13"/>
      <c r="S47" s="1"/>
      <c r="T47" s="1"/>
      <c r="U47" s="1"/>
      <c r="V47" s="13"/>
      <c r="W47" s="1"/>
      <c r="X47" s="1"/>
      <c r="Y47" s="1"/>
      <c r="Z47" s="13"/>
      <c r="AA47" s="1"/>
      <c r="AB47" s="1"/>
      <c r="AC47" s="1"/>
      <c r="AD47" s="13"/>
      <c r="AE47" s="30">
        <f>SUM(N47)</f>
        <v>69</v>
      </c>
    </row>
    <row r="48" spans="1:31" x14ac:dyDescent="0.3">
      <c r="A48" s="12" t="s">
        <v>41</v>
      </c>
      <c r="B48" s="1" t="s">
        <v>98</v>
      </c>
      <c r="C48" s="1"/>
      <c r="D48" s="1"/>
      <c r="E48" s="1"/>
      <c r="F48" s="14"/>
      <c r="G48" s="1"/>
      <c r="H48" s="1"/>
      <c r="I48" s="1"/>
      <c r="J48" s="14"/>
      <c r="K48" s="1">
        <v>10</v>
      </c>
      <c r="L48" s="1">
        <f>28*2</f>
        <v>56</v>
      </c>
      <c r="M48" s="1"/>
      <c r="N48" s="13">
        <f>SUM(K48:M48)</f>
        <v>66</v>
      </c>
      <c r="O48" s="1"/>
      <c r="P48" s="1"/>
      <c r="Q48" s="1"/>
      <c r="R48" s="13"/>
      <c r="S48" s="1"/>
      <c r="T48" s="1"/>
      <c r="U48" s="1"/>
      <c r="V48" s="13"/>
      <c r="W48" s="1"/>
      <c r="X48" s="1"/>
      <c r="Y48" s="1"/>
      <c r="Z48" s="13"/>
      <c r="AA48" s="1"/>
      <c r="AB48" s="1"/>
      <c r="AC48" s="1"/>
      <c r="AD48" s="13"/>
      <c r="AE48" s="30">
        <f>SUM(N48)</f>
        <v>66</v>
      </c>
    </row>
    <row r="49" spans="1:31" x14ac:dyDescent="0.3">
      <c r="A49" s="12" t="s">
        <v>42</v>
      </c>
      <c r="B49" s="7" t="s">
        <v>132</v>
      </c>
      <c r="C49" s="1"/>
      <c r="D49" s="1"/>
      <c r="E49" s="7"/>
      <c r="F49" s="14"/>
      <c r="G49" s="7"/>
      <c r="H49" s="7"/>
      <c r="I49" s="7"/>
      <c r="J49" s="14"/>
      <c r="K49" s="7"/>
      <c r="L49" s="7"/>
      <c r="M49" s="7"/>
      <c r="N49" s="14"/>
      <c r="O49" s="7"/>
      <c r="P49" s="7"/>
      <c r="Q49" s="7"/>
      <c r="R49" s="14"/>
      <c r="S49" s="7"/>
      <c r="T49" s="7"/>
      <c r="U49" s="7"/>
      <c r="V49" s="13"/>
      <c r="W49" s="1"/>
      <c r="X49" s="1"/>
      <c r="Y49" s="1"/>
      <c r="Z49" s="14"/>
      <c r="AA49" s="1">
        <v>6</v>
      </c>
      <c r="AB49" s="1">
        <v>27</v>
      </c>
      <c r="AC49" s="1">
        <v>30</v>
      </c>
      <c r="AD49" s="13">
        <f>SUM(AA49,AB49,AC49)</f>
        <v>63</v>
      </c>
      <c r="AE49" s="30">
        <v>63</v>
      </c>
    </row>
    <row r="50" spans="1:31" x14ac:dyDescent="0.3">
      <c r="A50" s="12" t="s">
        <v>43</v>
      </c>
      <c r="B50" s="7" t="s">
        <v>102</v>
      </c>
      <c r="C50" s="1"/>
      <c r="D50" s="1"/>
      <c r="E50" s="1"/>
      <c r="F50" s="14"/>
      <c r="G50" s="1"/>
      <c r="H50" s="1"/>
      <c r="I50" s="1"/>
      <c r="J50" s="14"/>
      <c r="K50" s="7">
        <v>4</v>
      </c>
      <c r="L50" s="1">
        <f>26*2</f>
        <v>52</v>
      </c>
      <c r="M50" s="1"/>
      <c r="N50" s="13">
        <f>SUM(K50:M50)</f>
        <v>56</v>
      </c>
      <c r="O50" s="1"/>
      <c r="P50" s="1"/>
      <c r="Q50" s="1"/>
      <c r="R50" s="13"/>
      <c r="S50" s="1"/>
      <c r="T50" s="1"/>
      <c r="U50" s="1"/>
      <c r="V50" s="13"/>
      <c r="W50" s="1"/>
      <c r="X50" s="1"/>
      <c r="Y50" s="1"/>
      <c r="Z50" s="13"/>
      <c r="AA50" s="1"/>
      <c r="AB50" s="1"/>
      <c r="AC50" s="1"/>
      <c r="AD50" s="13"/>
      <c r="AE50" s="30">
        <f>SUM(N50)</f>
        <v>56</v>
      </c>
    </row>
    <row r="51" spans="1:31" x14ac:dyDescent="0.3">
      <c r="A51" s="12" t="s">
        <v>44</v>
      </c>
      <c r="B51" s="7" t="s">
        <v>106</v>
      </c>
      <c r="C51" s="1"/>
      <c r="D51" s="1"/>
      <c r="E51" s="1"/>
      <c r="F51" s="14"/>
      <c r="G51" s="1"/>
      <c r="H51" s="1"/>
      <c r="I51" s="1"/>
      <c r="J51" s="14"/>
      <c r="K51" s="7">
        <v>2</v>
      </c>
      <c r="L51" s="1">
        <f>26*2</f>
        <v>52</v>
      </c>
      <c r="M51" s="1"/>
      <c r="N51" s="13">
        <f>SUM(K51:M51)</f>
        <v>54</v>
      </c>
      <c r="O51" s="1"/>
      <c r="P51" s="1"/>
      <c r="Q51" s="1"/>
      <c r="R51" s="13"/>
      <c r="S51" s="1"/>
      <c r="T51" s="1"/>
      <c r="U51" s="1"/>
      <c r="V51" s="13"/>
      <c r="W51" s="1"/>
      <c r="X51" s="1"/>
      <c r="Y51" s="1"/>
      <c r="Z51" s="13"/>
      <c r="AA51" s="1"/>
      <c r="AB51" s="1"/>
      <c r="AC51" s="1"/>
      <c r="AD51" s="13"/>
      <c r="AE51" s="30">
        <v>54</v>
      </c>
    </row>
    <row r="52" spans="1:31" x14ac:dyDescent="0.3">
      <c r="A52" s="12" t="s">
        <v>45</v>
      </c>
      <c r="B52" s="7" t="s">
        <v>103</v>
      </c>
      <c r="C52" s="1"/>
      <c r="D52" s="1"/>
      <c r="E52" s="1"/>
      <c r="F52" s="14"/>
      <c r="G52" s="1"/>
      <c r="H52" s="1"/>
      <c r="I52" s="1"/>
      <c r="J52" s="14"/>
      <c r="K52" s="7">
        <v>3</v>
      </c>
      <c r="L52" s="1">
        <f>24*2</f>
        <v>48</v>
      </c>
      <c r="M52" s="1"/>
      <c r="N52" s="13">
        <f>SUM(K52:M52)</f>
        <v>51</v>
      </c>
      <c r="O52" s="1"/>
      <c r="P52" s="1"/>
      <c r="Q52" s="1"/>
      <c r="R52" s="13"/>
      <c r="S52" s="1"/>
      <c r="T52" s="1"/>
      <c r="U52" s="1"/>
      <c r="V52" s="13"/>
      <c r="W52" s="1"/>
      <c r="X52" s="1"/>
      <c r="Y52" s="1"/>
      <c r="Z52" s="13"/>
      <c r="AA52" s="1"/>
      <c r="AB52" s="1"/>
      <c r="AC52" s="1"/>
      <c r="AD52" s="13"/>
      <c r="AE52" s="30">
        <v>51</v>
      </c>
    </row>
    <row r="53" spans="1:31" x14ac:dyDescent="0.3">
      <c r="A53" s="12" t="s">
        <v>46</v>
      </c>
      <c r="B53" s="1" t="s">
        <v>100</v>
      </c>
      <c r="C53" s="1"/>
      <c r="D53" s="1"/>
      <c r="E53" s="1"/>
      <c r="F53" s="14"/>
      <c r="G53" s="1"/>
      <c r="H53" s="1"/>
      <c r="I53" s="1"/>
      <c r="J53" s="14"/>
      <c r="K53" s="1">
        <v>6</v>
      </c>
      <c r="L53" s="1">
        <f>22*2</f>
        <v>44</v>
      </c>
      <c r="M53" s="1"/>
      <c r="N53" s="13">
        <f>SUM(K53:M53)</f>
        <v>50</v>
      </c>
      <c r="O53" s="1"/>
      <c r="P53" s="1"/>
      <c r="Q53" s="1"/>
      <c r="R53" s="13"/>
      <c r="S53" s="1"/>
      <c r="T53" s="1"/>
      <c r="U53" s="1"/>
      <c r="V53" s="13"/>
      <c r="W53" s="1"/>
      <c r="X53" s="1"/>
      <c r="Y53" s="1"/>
      <c r="Z53" s="13"/>
      <c r="AA53" s="1"/>
      <c r="AB53" s="1"/>
      <c r="AC53" s="1"/>
      <c r="AD53" s="13"/>
      <c r="AE53" s="30">
        <v>50</v>
      </c>
    </row>
    <row r="54" spans="1:31" x14ac:dyDescent="0.3">
      <c r="A54" s="12" t="s">
        <v>47</v>
      </c>
      <c r="B54" s="7" t="s">
        <v>104</v>
      </c>
      <c r="C54" s="1"/>
      <c r="D54" s="1"/>
      <c r="E54" s="1"/>
      <c r="F54" s="14"/>
      <c r="G54" s="1"/>
      <c r="H54" s="1"/>
      <c r="I54" s="1"/>
      <c r="J54" s="14"/>
      <c r="K54" s="7">
        <v>2</v>
      </c>
      <c r="L54" s="1">
        <f>24*2</f>
        <v>48</v>
      </c>
      <c r="M54" s="1"/>
      <c r="N54" s="13">
        <f>SUM(K54:M54)</f>
        <v>50</v>
      </c>
      <c r="O54" s="1"/>
      <c r="P54" s="1"/>
      <c r="Q54" s="1"/>
      <c r="R54" s="13"/>
      <c r="S54" s="1"/>
      <c r="T54" s="1"/>
      <c r="U54" s="1"/>
      <c r="V54" s="13"/>
      <c r="W54" s="1"/>
      <c r="X54" s="1"/>
      <c r="Y54" s="1"/>
      <c r="Z54" s="13"/>
      <c r="AA54" s="1"/>
      <c r="AB54" s="1"/>
      <c r="AC54" s="1"/>
      <c r="AD54" s="13"/>
      <c r="AE54" s="30">
        <f>SUM(N54)</f>
        <v>50</v>
      </c>
    </row>
    <row r="55" spans="1:31" x14ac:dyDescent="0.3">
      <c r="A55" s="12" t="s">
        <v>48</v>
      </c>
      <c r="B55" s="7" t="s">
        <v>77</v>
      </c>
      <c r="C55" s="1"/>
      <c r="D55" s="1"/>
      <c r="E55" s="1"/>
      <c r="F55" s="14"/>
      <c r="G55" s="1">
        <v>9</v>
      </c>
      <c r="H55" s="1">
        <v>29</v>
      </c>
      <c r="I55" s="1">
        <v>10</v>
      </c>
      <c r="J55" s="13">
        <f>SUM(G55:I55)</f>
        <v>48</v>
      </c>
      <c r="K55" s="1"/>
      <c r="L55" s="1"/>
      <c r="M55" s="1"/>
      <c r="N55" s="13"/>
      <c r="O55" s="1"/>
      <c r="P55" s="1"/>
      <c r="Q55" s="1"/>
      <c r="R55" s="13"/>
      <c r="S55" s="1"/>
      <c r="T55" s="1"/>
      <c r="U55" s="1"/>
      <c r="V55" s="13"/>
      <c r="W55" s="1"/>
      <c r="X55" s="1"/>
      <c r="Y55" s="1"/>
      <c r="Z55" s="13"/>
      <c r="AA55" s="1"/>
      <c r="AB55" s="1"/>
      <c r="AC55" s="1"/>
      <c r="AD55" s="13"/>
      <c r="AE55" s="30">
        <v>48</v>
      </c>
    </row>
    <row r="56" spans="1:31" x14ac:dyDescent="0.3">
      <c r="A56" s="12" t="s">
        <v>49</v>
      </c>
      <c r="B56" s="10" t="s">
        <v>86</v>
      </c>
      <c r="C56" s="1"/>
      <c r="D56" s="1"/>
      <c r="E56" s="1"/>
      <c r="F56" s="13"/>
      <c r="G56" s="10">
        <v>3</v>
      </c>
      <c r="H56" s="10">
        <v>24</v>
      </c>
      <c r="I56" s="7">
        <v>20</v>
      </c>
      <c r="J56" s="15">
        <f>SUM(G56:I56)</f>
        <v>47</v>
      </c>
      <c r="K56" s="1"/>
      <c r="L56" s="1"/>
      <c r="M56" s="1"/>
      <c r="N56" s="13"/>
      <c r="O56" s="1"/>
      <c r="P56" s="1"/>
      <c r="Q56" s="1"/>
      <c r="R56" s="13"/>
      <c r="S56" s="1"/>
      <c r="T56" s="1"/>
      <c r="U56" s="1"/>
      <c r="V56" s="13"/>
      <c r="W56" s="1"/>
      <c r="X56" s="1"/>
      <c r="Y56" s="1"/>
      <c r="Z56" s="13"/>
      <c r="AA56" s="1"/>
      <c r="AB56" s="1"/>
      <c r="AC56" s="1"/>
      <c r="AD56" s="13"/>
      <c r="AE56" s="30">
        <v>47</v>
      </c>
    </row>
    <row r="57" spans="1:31" x14ac:dyDescent="0.3">
      <c r="A57" s="12" t="s">
        <v>50</v>
      </c>
      <c r="B57" s="1" t="s">
        <v>61</v>
      </c>
      <c r="C57" s="1">
        <v>1</v>
      </c>
      <c r="D57" s="1">
        <v>23</v>
      </c>
      <c r="E57" s="1"/>
      <c r="F57" s="13">
        <f>SUM(C57:E57)</f>
        <v>24</v>
      </c>
      <c r="G57" s="1">
        <v>2</v>
      </c>
      <c r="H57" s="1">
        <v>20</v>
      </c>
      <c r="I57" s="1"/>
      <c r="J57" s="13">
        <f>SUM(G57:I57)</f>
        <v>22</v>
      </c>
      <c r="K57" s="1"/>
      <c r="L57" s="1"/>
      <c r="M57" s="1"/>
      <c r="N57" s="13"/>
      <c r="O57" s="1"/>
      <c r="P57" s="1"/>
      <c r="Q57" s="1"/>
      <c r="R57" s="13"/>
      <c r="S57" s="1"/>
      <c r="T57" s="1"/>
      <c r="U57" s="1"/>
      <c r="V57" s="13"/>
      <c r="W57" s="1"/>
      <c r="X57" s="1"/>
      <c r="Y57" s="1"/>
      <c r="Z57" s="13"/>
      <c r="AA57" s="1"/>
      <c r="AB57" s="1"/>
      <c r="AC57" s="1"/>
      <c r="AD57" s="13"/>
      <c r="AE57" s="30">
        <f>SUM(J57,F57)</f>
        <v>46</v>
      </c>
    </row>
    <row r="58" spans="1:31" x14ac:dyDescent="0.3">
      <c r="A58" s="12" t="s">
        <v>62</v>
      </c>
      <c r="B58" s="1" t="s">
        <v>51</v>
      </c>
      <c r="C58" s="1">
        <v>16</v>
      </c>
      <c r="D58" s="1">
        <v>29</v>
      </c>
      <c r="E58" s="1"/>
      <c r="F58" s="13">
        <f>SUM(C58:E58)</f>
        <v>45</v>
      </c>
      <c r="G58" s="1"/>
      <c r="H58" s="1"/>
      <c r="I58" s="1"/>
      <c r="J58" s="13"/>
      <c r="K58" s="1"/>
      <c r="L58" s="1"/>
      <c r="M58" s="1"/>
      <c r="N58" s="13"/>
      <c r="O58" s="1"/>
      <c r="P58" s="1"/>
      <c r="Q58" s="1"/>
      <c r="R58" s="13"/>
      <c r="S58" s="1"/>
      <c r="T58" s="1"/>
      <c r="U58" s="1"/>
      <c r="V58" s="13"/>
      <c r="W58" s="1"/>
      <c r="X58" s="1"/>
      <c r="Y58" s="1"/>
      <c r="Z58" s="13"/>
      <c r="AA58" s="1"/>
      <c r="AB58" s="1"/>
      <c r="AC58" s="1"/>
      <c r="AD58" s="13"/>
      <c r="AE58" s="30">
        <f>SUM(F58)</f>
        <v>45</v>
      </c>
    </row>
    <row r="59" spans="1:31" x14ac:dyDescent="0.3">
      <c r="A59" s="12" t="s">
        <v>63</v>
      </c>
      <c r="B59" s="7" t="s">
        <v>116</v>
      </c>
      <c r="C59" s="1"/>
      <c r="D59" s="1"/>
      <c r="E59" s="1"/>
      <c r="F59" s="14"/>
      <c r="G59" s="1"/>
      <c r="H59" s="1"/>
      <c r="I59" s="1"/>
      <c r="J59" s="14"/>
      <c r="K59" s="7"/>
      <c r="L59" s="1"/>
      <c r="M59" s="1"/>
      <c r="N59" s="14"/>
      <c r="O59" s="1">
        <v>0</v>
      </c>
      <c r="P59" s="1">
        <v>14</v>
      </c>
      <c r="Q59" s="1"/>
      <c r="R59" s="13">
        <f>SUM(O59:Q59)</f>
        <v>14</v>
      </c>
      <c r="S59" s="1">
        <v>3</v>
      </c>
      <c r="T59" s="1">
        <v>27</v>
      </c>
      <c r="U59" s="1"/>
      <c r="V59" s="13">
        <f>SUM(S59:U59)</f>
        <v>30</v>
      </c>
      <c r="W59" s="1"/>
      <c r="X59" s="1"/>
      <c r="Y59" s="1"/>
      <c r="Z59" s="13"/>
      <c r="AA59" s="1"/>
      <c r="AB59" s="1"/>
      <c r="AC59" s="1"/>
      <c r="AD59" s="13"/>
      <c r="AE59" s="30">
        <f>SUM(V59,R59)</f>
        <v>44</v>
      </c>
    </row>
    <row r="60" spans="1:31" x14ac:dyDescent="0.3">
      <c r="A60" s="12" t="s">
        <v>64</v>
      </c>
      <c r="B60" s="7" t="s">
        <v>134</v>
      </c>
      <c r="C60" s="1"/>
      <c r="D60" s="1"/>
      <c r="E60" s="7"/>
      <c r="F60" s="14"/>
      <c r="G60" s="7"/>
      <c r="H60" s="7"/>
      <c r="I60" s="7"/>
      <c r="J60" s="14"/>
      <c r="K60" s="7"/>
      <c r="L60" s="7"/>
      <c r="M60" s="7"/>
      <c r="N60" s="14"/>
      <c r="O60" s="7"/>
      <c r="P60" s="7"/>
      <c r="Q60" s="7"/>
      <c r="R60" s="14"/>
      <c r="S60" s="7"/>
      <c r="T60" s="7"/>
      <c r="U60" s="7"/>
      <c r="V60" s="13"/>
      <c r="W60" s="1"/>
      <c r="X60" s="1"/>
      <c r="Y60" s="1"/>
      <c r="Z60" s="14"/>
      <c r="AA60" s="1">
        <v>3</v>
      </c>
      <c r="AB60" s="1">
        <v>39</v>
      </c>
      <c r="AC60" s="1"/>
      <c r="AD60" s="13">
        <f>SUM(AA60,AB60,AC60)</f>
        <v>42</v>
      </c>
      <c r="AE60" s="30">
        <v>42</v>
      </c>
    </row>
    <row r="61" spans="1:31" x14ac:dyDescent="0.3">
      <c r="A61" s="12" t="s">
        <v>65</v>
      </c>
      <c r="B61" s="7" t="s">
        <v>79</v>
      </c>
      <c r="C61" s="1"/>
      <c r="D61" s="1"/>
      <c r="E61" s="1"/>
      <c r="F61" s="14"/>
      <c r="G61" s="1">
        <v>7</v>
      </c>
      <c r="H61" s="1">
        <v>28</v>
      </c>
      <c r="I61" s="1"/>
      <c r="J61" s="13">
        <f>SUM(G61:I61)</f>
        <v>35</v>
      </c>
      <c r="K61" s="1"/>
      <c r="L61" s="1"/>
      <c r="M61" s="1"/>
      <c r="N61" s="13"/>
      <c r="O61" s="1"/>
      <c r="P61" s="1"/>
      <c r="Q61" s="1"/>
      <c r="R61" s="13"/>
      <c r="S61" s="1"/>
      <c r="T61" s="1"/>
      <c r="U61" s="1"/>
      <c r="V61" s="13"/>
      <c r="W61" s="1"/>
      <c r="X61" s="1"/>
      <c r="Y61" s="1"/>
      <c r="Z61" s="13"/>
      <c r="AA61" s="1"/>
      <c r="AB61" s="1"/>
      <c r="AC61" s="1"/>
      <c r="AD61" s="13"/>
      <c r="AE61" s="30">
        <f>SUM(J61)</f>
        <v>35</v>
      </c>
    </row>
    <row r="62" spans="1:31" x14ac:dyDescent="0.3">
      <c r="A62" s="12" t="s">
        <v>66</v>
      </c>
      <c r="B62" s="7" t="s">
        <v>121</v>
      </c>
      <c r="C62" s="1"/>
      <c r="D62" s="1"/>
      <c r="E62" s="1"/>
      <c r="F62" s="14"/>
      <c r="G62" s="1"/>
      <c r="H62" s="1"/>
      <c r="I62" s="1"/>
      <c r="J62" s="14"/>
      <c r="K62" s="7"/>
      <c r="L62" s="1"/>
      <c r="M62" s="1"/>
      <c r="N62" s="14"/>
      <c r="O62" s="1"/>
      <c r="P62" s="1"/>
      <c r="Q62" s="1"/>
      <c r="R62" s="14"/>
      <c r="S62" s="1">
        <v>2</v>
      </c>
      <c r="T62" s="1">
        <v>33</v>
      </c>
      <c r="U62" s="1"/>
      <c r="V62" s="13">
        <f>SUM(S62:U62)</f>
        <v>35</v>
      </c>
      <c r="W62" s="1"/>
      <c r="X62" s="1"/>
      <c r="Y62" s="1"/>
      <c r="Z62" s="13"/>
      <c r="AA62" s="1"/>
      <c r="AB62" s="1"/>
      <c r="AC62" s="1"/>
      <c r="AD62" s="13"/>
      <c r="AE62" s="30">
        <f>SUM(V62)</f>
        <v>35</v>
      </c>
    </row>
    <row r="63" spans="1:31" x14ac:dyDescent="0.3">
      <c r="A63" s="12" t="s">
        <v>67</v>
      </c>
      <c r="B63" s="1" t="s">
        <v>55</v>
      </c>
      <c r="C63" s="1">
        <v>9</v>
      </c>
      <c r="D63" s="1">
        <v>22</v>
      </c>
      <c r="E63" s="1"/>
      <c r="F63" s="13">
        <f>SUM(C63:E63)</f>
        <v>31</v>
      </c>
      <c r="G63" s="1"/>
      <c r="H63" s="1"/>
      <c r="I63" s="1"/>
      <c r="J63" s="13"/>
      <c r="K63" s="1"/>
      <c r="L63" s="1"/>
      <c r="M63" s="1"/>
      <c r="N63" s="13"/>
      <c r="O63" s="1"/>
      <c r="P63" s="1"/>
      <c r="Q63" s="1"/>
      <c r="R63" s="13"/>
      <c r="S63" s="1"/>
      <c r="T63" s="1"/>
      <c r="U63" s="1"/>
      <c r="V63" s="13"/>
      <c r="W63" s="1"/>
      <c r="X63" s="1"/>
      <c r="Y63" s="1"/>
      <c r="Z63" s="13"/>
      <c r="AA63" s="1"/>
      <c r="AB63" s="1"/>
      <c r="AC63" s="1"/>
      <c r="AD63" s="13"/>
      <c r="AE63" s="30">
        <f>SUM(F63)</f>
        <v>31</v>
      </c>
    </row>
    <row r="64" spans="1:31" x14ac:dyDescent="0.3">
      <c r="A64" s="12" t="s">
        <v>68</v>
      </c>
      <c r="B64" s="7" t="s">
        <v>113</v>
      </c>
      <c r="C64" s="1"/>
      <c r="D64" s="1"/>
      <c r="E64" s="1"/>
      <c r="F64" s="14"/>
      <c r="G64" s="1"/>
      <c r="H64" s="1"/>
      <c r="I64" s="1"/>
      <c r="J64" s="14"/>
      <c r="K64" s="7"/>
      <c r="L64" s="1"/>
      <c r="M64" s="1"/>
      <c r="N64" s="14"/>
      <c r="O64" s="1">
        <v>3</v>
      </c>
      <c r="P64" s="1">
        <v>27</v>
      </c>
      <c r="Q64" s="1" t="s">
        <v>127</v>
      </c>
      <c r="R64" s="13">
        <f>SUM(O64:Q64)</f>
        <v>30</v>
      </c>
      <c r="S64" s="1"/>
      <c r="T64" s="1"/>
      <c r="U64" s="1"/>
      <c r="V64" s="13"/>
      <c r="W64" s="1"/>
      <c r="X64" s="1"/>
      <c r="Y64" s="1"/>
      <c r="Z64" s="13"/>
      <c r="AA64" s="1"/>
      <c r="AB64" s="1"/>
      <c r="AC64" s="1"/>
      <c r="AD64" s="13"/>
      <c r="AE64" s="30">
        <f>SUM(R64)</f>
        <v>30</v>
      </c>
    </row>
    <row r="65" spans="1:31" x14ac:dyDescent="0.3">
      <c r="A65" s="12" t="s">
        <v>69</v>
      </c>
      <c r="B65" s="7" t="s">
        <v>114</v>
      </c>
      <c r="C65" s="1"/>
      <c r="D65" s="1"/>
      <c r="E65" s="1"/>
      <c r="F65" s="14"/>
      <c r="G65" s="1"/>
      <c r="H65" s="1"/>
      <c r="I65" s="1"/>
      <c r="J65" s="14"/>
      <c r="K65" s="7"/>
      <c r="L65" s="1"/>
      <c r="M65" s="1"/>
      <c r="N65" s="14"/>
      <c r="O65" s="1">
        <v>2</v>
      </c>
      <c r="P65" s="1">
        <v>22</v>
      </c>
      <c r="Q65" s="1"/>
      <c r="R65" s="13">
        <f>SUM(O65:Q65)</f>
        <v>24</v>
      </c>
      <c r="S65" s="1"/>
      <c r="T65" s="1"/>
      <c r="U65" s="1"/>
      <c r="V65" s="13"/>
      <c r="W65" s="1"/>
      <c r="X65" s="1"/>
      <c r="Y65" s="1"/>
      <c r="Z65" s="13"/>
      <c r="AA65" s="1"/>
      <c r="AB65" s="1"/>
      <c r="AC65" s="1"/>
      <c r="AD65" s="13"/>
      <c r="AE65" s="30">
        <f>SUM(R65)</f>
        <v>24</v>
      </c>
    </row>
    <row r="66" spans="1:31" x14ac:dyDescent="0.3">
      <c r="A66" s="12" t="s">
        <v>70</v>
      </c>
      <c r="B66" s="7" t="s">
        <v>107</v>
      </c>
      <c r="C66" s="1"/>
      <c r="D66" s="1"/>
      <c r="E66" s="1"/>
      <c r="F66" s="14"/>
      <c r="G66" s="1"/>
      <c r="H66" s="1"/>
      <c r="I66" s="1"/>
      <c r="J66" s="14"/>
      <c r="K66" s="7">
        <v>1</v>
      </c>
      <c r="L66" s="1">
        <f>11*2</f>
        <v>22</v>
      </c>
      <c r="M66" s="1"/>
      <c r="N66" s="13">
        <f>SUM(K66:M66)</f>
        <v>23</v>
      </c>
      <c r="O66" s="1"/>
      <c r="P66" s="1"/>
      <c r="Q66" s="1"/>
      <c r="R66" s="13"/>
      <c r="S66" s="1"/>
      <c r="T66" s="1"/>
      <c r="U66" s="1"/>
      <c r="V66" s="13"/>
      <c r="W66" s="1"/>
      <c r="X66" s="1"/>
      <c r="Y66" s="1"/>
      <c r="Z66" s="13"/>
      <c r="AA66" s="1"/>
      <c r="AB66" s="1"/>
      <c r="AC66" s="1"/>
      <c r="AD66" s="13"/>
      <c r="AE66" s="30">
        <f>SUM(N66)</f>
        <v>23</v>
      </c>
    </row>
    <row r="67" spans="1:31" x14ac:dyDescent="0.3">
      <c r="A67" s="12" t="s">
        <v>71</v>
      </c>
      <c r="B67" s="7" t="s">
        <v>115</v>
      </c>
      <c r="C67" s="1"/>
      <c r="D67" s="1"/>
      <c r="E67" s="1"/>
      <c r="F67" s="14"/>
      <c r="G67" s="1"/>
      <c r="H67" s="1"/>
      <c r="I67" s="1"/>
      <c r="J67" s="14"/>
      <c r="K67" s="7"/>
      <c r="L67" s="1"/>
      <c r="M67" s="1"/>
      <c r="N67" s="14"/>
      <c r="O67" s="1">
        <v>0</v>
      </c>
      <c r="P67" s="1">
        <v>10</v>
      </c>
      <c r="Q67" s="1"/>
      <c r="R67" s="13">
        <f>SUM(O67:Q67)</f>
        <v>10</v>
      </c>
      <c r="S67" s="1"/>
      <c r="T67" s="1"/>
      <c r="U67" s="1"/>
      <c r="V67" s="13"/>
      <c r="W67" s="1"/>
      <c r="X67" s="1"/>
      <c r="Y67" s="1"/>
      <c r="Z67" s="13"/>
      <c r="AA67" s="1"/>
      <c r="AB67" s="1"/>
      <c r="AC67" s="1"/>
      <c r="AD67" s="13"/>
      <c r="AE67" s="30">
        <f>SUM(R67)</f>
        <v>10</v>
      </c>
    </row>
    <row r="68" spans="1:31" x14ac:dyDescent="0.3">
      <c r="A68" s="12" t="s">
        <v>72</v>
      </c>
      <c r="B68" s="7" t="s">
        <v>123</v>
      </c>
      <c r="C68" s="1"/>
      <c r="D68" s="1"/>
      <c r="E68" s="1"/>
      <c r="F68" s="14"/>
      <c r="G68" s="1"/>
      <c r="H68" s="1"/>
      <c r="I68" s="1"/>
      <c r="J68" s="14"/>
      <c r="K68" s="7"/>
      <c r="L68" s="1"/>
      <c r="M68" s="1"/>
      <c r="N68" s="14"/>
      <c r="O68" s="1"/>
      <c r="P68" s="1"/>
      <c r="Q68" s="1"/>
      <c r="R68" s="14"/>
      <c r="S68" s="1">
        <v>0</v>
      </c>
      <c r="T68" s="1">
        <v>8</v>
      </c>
      <c r="U68" s="1"/>
      <c r="V68" s="13">
        <f>SUM(S68:U68)</f>
        <v>8</v>
      </c>
      <c r="W68" s="1"/>
      <c r="X68" s="1"/>
      <c r="Y68" s="1"/>
      <c r="Z68" s="13"/>
      <c r="AA68" s="1"/>
      <c r="AB68" s="1"/>
      <c r="AC68" s="1"/>
      <c r="AD68" s="13"/>
      <c r="AE68" s="30">
        <v>8</v>
      </c>
    </row>
    <row r="69" spans="1:31" x14ac:dyDescent="0.3">
      <c r="A69" s="12" t="s">
        <v>73</v>
      </c>
      <c r="B69" s="7" t="s">
        <v>122</v>
      </c>
      <c r="C69" s="1"/>
      <c r="D69" s="1"/>
      <c r="E69" s="1"/>
      <c r="F69" s="14"/>
      <c r="G69" s="1"/>
      <c r="H69" s="1"/>
      <c r="I69" s="1"/>
      <c r="J69" s="14"/>
      <c r="K69" s="7"/>
      <c r="L69" s="1"/>
      <c r="M69" s="1"/>
      <c r="N69" s="14"/>
      <c r="O69" s="1"/>
      <c r="P69" s="1"/>
      <c r="Q69" s="1"/>
      <c r="R69" s="14"/>
      <c r="S69" s="1"/>
      <c r="T69" s="1"/>
      <c r="U69" s="1"/>
      <c r="V69" s="16" t="s">
        <v>94</v>
      </c>
      <c r="W69" s="1"/>
      <c r="X69" s="1"/>
      <c r="Y69" s="1"/>
      <c r="Z69" s="13"/>
      <c r="AA69" s="1"/>
      <c r="AB69" s="1"/>
      <c r="AC69" s="1"/>
      <c r="AD69" s="13"/>
      <c r="AE69" s="30">
        <v>0</v>
      </c>
    </row>
    <row r="70" spans="1:31" x14ac:dyDescent="0.3">
      <c r="A70" s="19"/>
      <c r="B70" s="20"/>
      <c r="C70" s="23"/>
      <c r="D70" s="23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5"/>
    </row>
    <row r="71" spans="1:31" ht="27.6" x14ac:dyDescent="0.3">
      <c r="A71" s="21" t="s">
        <v>109</v>
      </c>
      <c r="B71" s="20"/>
      <c r="C71" s="23"/>
      <c r="D71" s="23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5"/>
    </row>
    <row r="72" spans="1:31" x14ac:dyDescent="0.3">
      <c r="A72" s="21"/>
      <c r="B72" s="34" t="s">
        <v>135</v>
      </c>
      <c r="C72" s="23"/>
      <c r="D72" s="23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5"/>
    </row>
    <row r="73" spans="1:31" x14ac:dyDescent="0.3">
      <c r="A73" s="24" t="s">
        <v>91</v>
      </c>
      <c r="B73" s="35" t="s">
        <v>136</v>
      </c>
      <c r="K73" s="20"/>
    </row>
    <row r="79" spans="1:31" x14ac:dyDescent="0.3">
      <c r="A79" s="17" t="s">
        <v>92</v>
      </c>
    </row>
  </sheetData>
  <sortState ref="B4:AE61">
    <sortCondition descending="1" ref="AE4:AE61"/>
  </sortState>
  <mergeCells count="9">
    <mergeCell ref="AA10:AD10"/>
    <mergeCell ref="AE10:AE11"/>
    <mergeCell ref="C9:AE9"/>
    <mergeCell ref="W10:Z10"/>
    <mergeCell ref="S10:V10"/>
    <mergeCell ref="O10:R10"/>
    <mergeCell ref="C10:F10"/>
    <mergeCell ref="G10:J10"/>
    <mergeCell ref="K10:N10"/>
  </mergeCells>
  <phoneticPr fontId="3" type="noConversion"/>
  <pageMargins left="0.70000000000000007" right="0.70000000000000007" top="0.79000000000000015" bottom="0.79000000000000015" header="0.30000000000000004" footer="0.30000000000000004"/>
  <pageSetup paperSize="9" scale="4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Gents</vt:lpstr>
      <vt:lpstr>Ladies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Amisk</dc:creator>
  <cp:lastModifiedBy>Marcela</cp:lastModifiedBy>
  <cp:lastPrinted>2018-09-23T18:28:35Z</cp:lastPrinted>
  <dcterms:created xsi:type="dcterms:W3CDTF">2016-05-23T12:30:56Z</dcterms:created>
  <dcterms:modified xsi:type="dcterms:W3CDTF">2019-09-25T09:26:34Z</dcterms:modified>
</cp:coreProperties>
</file>